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rag Race" sheetId="1" r:id="rId1"/>
    <sheet name="Motor Performance" sheetId="2" r:id="rId2"/>
  </sheets>
  <definedNames/>
  <calcPr fullCalcOnLoad="1"/>
</workbook>
</file>

<file path=xl/sharedStrings.xml><?xml version="1.0" encoding="utf-8"?>
<sst xmlns="http://schemas.openxmlformats.org/spreadsheetml/2006/main" count="87" uniqueCount="74">
  <si>
    <t>Torque</t>
  </si>
  <si>
    <t>Speed</t>
  </si>
  <si>
    <t>Current</t>
  </si>
  <si>
    <t>amps</t>
  </si>
  <si>
    <t>Power</t>
  </si>
  <si>
    <t>Wo</t>
  </si>
  <si>
    <t>Effic</t>
  </si>
  <si>
    <t>%</t>
  </si>
  <si>
    <t>ft/s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</si>
  <si>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</si>
  <si>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</si>
  <si>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m</t>
  </si>
  <si>
    <t>Robot Gross Mass</t>
  </si>
  <si>
    <r>
      <t>lb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</si>
  <si>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w</t>
    </r>
  </si>
  <si>
    <t>ft</t>
  </si>
  <si>
    <t>Wheel Radius</t>
  </si>
  <si>
    <t>n</t>
  </si>
  <si>
    <t>Number of CIM Motors</t>
  </si>
  <si>
    <r>
      <t>n</t>
    </r>
    <r>
      <rPr>
        <vertAlign val="subscript"/>
        <sz val="10"/>
        <rFont val="Arial"/>
        <family val="2"/>
      </rPr>
      <t>MU</t>
    </r>
  </si>
  <si>
    <t>Motor speed, unloaded</t>
  </si>
  <si>
    <r>
      <t>t</t>
    </r>
    <r>
      <rPr>
        <vertAlign val="subscript"/>
        <sz val="10"/>
        <rFont val="Arial"/>
        <family val="2"/>
      </rPr>
      <t>MS</t>
    </r>
  </si>
  <si>
    <t>Motor torque, stalled</t>
  </si>
  <si>
    <t>t</t>
  </si>
  <si>
    <t>s</t>
  </si>
  <si>
    <t>v</t>
  </si>
  <si>
    <t>dv/dt</t>
  </si>
  <si>
    <t>G</t>
  </si>
  <si>
    <t>: 1</t>
  </si>
  <si>
    <t>Gear Reduction Ratio (motor to wheel)</t>
  </si>
  <si>
    <t>x</t>
  </si>
  <si>
    <t>time step</t>
  </si>
  <si>
    <r>
      <t>D</t>
    </r>
    <r>
      <rPr>
        <sz val="10"/>
        <rFont val="Arial"/>
        <family val="0"/>
      </rPr>
      <t>t</t>
    </r>
  </si>
  <si>
    <r>
      <t>ft/s</t>
    </r>
    <r>
      <rPr>
        <b/>
        <i/>
        <vertAlign val="superscript"/>
        <sz val="10"/>
        <rFont val="Arial"/>
        <family val="2"/>
      </rPr>
      <t>2</t>
    </r>
  </si>
  <si>
    <t>x (ft)</t>
  </si>
  <si>
    <t>t (s)</t>
  </si>
  <si>
    <r>
      <t>m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</si>
  <si>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k</t>
    </r>
  </si>
  <si>
    <t>Coefficient of frictiion - kinetic</t>
  </si>
  <si>
    <t>Coefficient of frictiion - static</t>
  </si>
  <si>
    <t>motor</t>
  </si>
  <si>
    <r>
      <t>n</t>
    </r>
    <r>
      <rPr>
        <vertAlign val="subscript"/>
        <sz val="10"/>
        <rFont val="Arial"/>
        <family val="2"/>
      </rPr>
      <t>M</t>
    </r>
  </si>
  <si>
    <r>
      <t>t</t>
    </r>
    <r>
      <rPr>
        <vertAlign val="subscript"/>
        <sz val="10"/>
        <rFont val="Arial"/>
        <family val="2"/>
      </rPr>
      <t>M</t>
    </r>
  </si>
  <si>
    <t>rev/s</t>
  </si>
  <si>
    <t>A</t>
  </si>
  <si>
    <r>
      <t>F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</si>
  <si>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Fk</t>
    </r>
    <r>
      <rPr>
        <sz val="10"/>
        <rFont val="Arial"/>
        <family val="0"/>
      </rPr>
      <t xml:space="preserve"> =</t>
    </r>
  </si>
  <si>
    <r>
      <t>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</si>
  <si>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</t>
    </r>
  </si>
  <si>
    <r>
      <t>lb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ft/lb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s</t>
    </r>
    <r>
      <rPr>
        <vertAlign val="superscript"/>
        <sz val="10"/>
        <rFont val="Arial"/>
        <family val="2"/>
      </rPr>
      <t>2</t>
    </r>
  </si>
  <si>
    <t>gravitational conversion factor</t>
  </si>
  <si>
    <t>wheel</t>
  </si>
  <si>
    <r>
      <t>n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</si>
  <si>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W</t>
    </r>
  </si>
  <si>
    <t>slip</t>
  </si>
  <si>
    <r>
      <t>lb</t>
    </r>
    <r>
      <rPr>
        <vertAlign val="subscript"/>
        <sz val="10"/>
        <rFont val="Arial"/>
        <family val="2"/>
      </rPr>
      <t>f</t>
    </r>
  </si>
  <si>
    <r>
      <t>F</t>
    </r>
    <r>
      <rPr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[f(v)]</t>
    </r>
  </si>
  <si>
    <t>nonslip</t>
  </si>
  <si>
    <t>current</t>
  </si>
  <si>
    <r>
      <t>ft/s</t>
    </r>
    <r>
      <rPr>
        <vertAlign val="superscript"/>
        <sz val="10"/>
        <rFont val="Arial"/>
        <family val="2"/>
      </rPr>
      <t>2</t>
    </r>
  </si>
  <si>
    <t>travel time to</t>
  </si>
  <si>
    <r>
      <t xml:space="preserve">slip </t>
    </r>
    <r>
      <rPr>
        <sz val="10"/>
        <rFont val="Symbol"/>
        <family val="1"/>
      </rPr>
      <t>D</t>
    </r>
    <r>
      <rPr>
        <sz val="10"/>
        <rFont val="Arial"/>
        <family val="0"/>
      </rPr>
      <t>v</t>
    </r>
  </si>
  <si>
    <t>Drivetrain Model</t>
  </si>
  <si>
    <t>simulates acceleration from hard start</t>
  </si>
  <si>
    <t>assumes all wheels are driven</t>
  </si>
  <si>
    <t>Downingtown Area High Schools</t>
  </si>
  <si>
    <t>Clem McKown</t>
  </si>
  <si>
    <t>Team 1640 - Sab-BOT-age</t>
  </si>
  <si>
    <r>
      <t>I</t>
    </r>
    <r>
      <rPr>
        <vertAlign val="subscript"/>
        <sz val="10"/>
        <rFont val="Arial"/>
        <family val="2"/>
      </rPr>
      <t>U</t>
    </r>
  </si>
  <si>
    <r>
      <t>I</t>
    </r>
    <r>
      <rPr>
        <vertAlign val="subscript"/>
        <sz val="10"/>
        <rFont val="Arial"/>
        <family val="2"/>
      </rPr>
      <t>S</t>
    </r>
  </si>
  <si>
    <t>unloaded motor current</t>
  </si>
  <si>
    <t>stalled motor current</t>
  </si>
  <si>
    <r>
      <t>t</t>
    </r>
    <r>
      <rPr>
        <vertAlign val="subscript"/>
        <sz val="10"/>
        <rFont val="Arial"/>
        <family val="2"/>
      </rPr>
      <t>ML</t>
    </r>
  </si>
  <si>
    <t>Motor toque loss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</si>
</sst>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10"/>
      <name val="Symbol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20"/>
      <name val="Arial"/>
      <family val="0"/>
    </font>
    <font>
      <sz val="28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 horizontal="center"/>
    </xf>
    <xf numFmtId="9" fontId="0" fillId="2" borderId="0" xfId="0" applyNumberFormat="1" applyFill="1" applyAlignment="1" quotePrefix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6" fillId="2" borderId="0" xfId="0" applyFont="1" applyFill="1" applyAlignment="1">
      <alignment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7" fillId="4" borderId="8" xfId="0" applyFont="1" applyFill="1" applyBorder="1" applyAlignment="1">
      <alignment horizontal="centerContinuous"/>
    </xf>
    <xf numFmtId="0" fontId="7" fillId="4" borderId="9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4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velocity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8"/>
          <c:w val="0.904"/>
          <c:h val="0.82775"/>
        </c:manualLayout>
      </c:layout>
      <c:scatterChart>
        <c:scatterStyle val="smooth"/>
        <c:varyColors val="0"/>
        <c:ser>
          <c:idx val="0"/>
          <c:order val="0"/>
          <c:tx>
            <c:strRef>
              <c:f>'Drag Race'!$C$24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Race'!$A$26:$A$526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</c:numCache>
            </c:numRef>
          </c:xVal>
          <c:yVal>
            <c:numRef>
              <c:f>'Drag Race'!$C$26:$C$526</c:f>
              <c:numCache>
                <c:ptCount val="501"/>
                <c:pt idx="0">
                  <c:v>0</c:v>
                </c:pt>
                <c:pt idx="1">
                  <c:v>0.32174</c:v>
                </c:pt>
                <c:pt idx="2">
                  <c:v>0.64348</c:v>
                </c:pt>
                <c:pt idx="3">
                  <c:v>0.9652200000000001</c:v>
                </c:pt>
                <c:pt idx="4">
                  <c:v>1.28696</c:v>
                </c:pt>
                <c:pt idx="5">
                  <c:v>1.6087000000000002</c:v>
                </c:pt>
                <c:pt idx="6">
                  <c:v>1.9304400000000004</c:v>
                </c:pt>
                <c:pt idx="7">
                  <c:v>2.2521800000000005</c:v>
                </c:pt>
                <c:pt idx="8">
                  <c:v>2.5739200000000007</c:v>
                </c:pt>
                <c:pt idx="9">
                  <c:v>2.895660000000001</c:v>
                </c:pt>
                <c:pt idx="10">
                  <c:v>3.217400000000001</c:v>
                </c:pt>
                <c:pt idx="11">
                  <c:v>3.539140000000001</c:v>
                </c:pt>
                <c:pt idx="12">
                  <c:v>3.860880000000001</c:v>
                </c:pt>
                <c:pt idx="13">
                  <c:v>4.182620000000001</c:v>
                </c:pt>
                <c:pt idx="14">
                  <c:v>4.504360000000001</c:v>
                </c:pt>
                <c:pt idx="15">
                  <c:v>4.826100000000001</c:v>
                </c:pt>
                <c:pt idx="16">
                  <c:v>5.147840000000001</c:v>
                </c:pt>
                <c:pt idx="17">
                  <c:v>5.469580000000001</c:v>
                </c:pt>
                <c:pt idx="18">
                  <c:v>5.786579314640336</c:v>
                </c:pt>
                <c:pt idx="19">
                  <c:v>6.075277498639856</c:v>
                </c:pt>
                <c:pt idx="20">
                  <c:v>6.338201226216951</c:v>
                </c:pt>
                <c:pt idx="21">
                  <c:v>6.577651594644446</c:v>
                </c:pt>
                <c:pt idx="22">
                  <c:v>6.795724263354999</c:v>
                </c:pt>
                <c:pt idx="23">
                  <c:v>6.994327795063251</c:v>
                </c:pt>
                <c:pt idx="24">
                  <c:v>7.175200359425471</c:v>
                </c:pt>
                <c:pt idx="25">
                  <c:v>7.339924945426406</c:v>
                </c:pt>
                <c:pt idx="26">
                  <c:v>7.489943215631499</c:v>
                </c:pt>
                <c:pt idx="27">
                  <c:v>7.626568123556296</c:v>
                </c:pt>
                <c:pt idx="28">
                  <c:v>7.750995404579735</c:v>
                </c:pt>
                <c:pt idx="29">
                  <c:v>7.864314040969286</c:v>
                </c:pt>
                <c:pt idx="30">
                  <c:v>7.967515792607404</c:v>
                </c:pt>
                <c:pt idx="31">
                  <c:v>8.061503876831809</c:v>
                </c:pt>
                <c:pt idx="32">
                  <c:v>8.147100873355178</c:v>
                </c:pt>
                <c:pt idx="33">
                  <c:v>8.225055923447789</c:v>
                </c:pt>
                <c:pt idx="34">
                  <c:v>8.296051286390016</c:v>
                </c:pt>
                <c:pt idx="35">
                  <c:v>8.360708310576529</c:v>
                </c:pt>
                <c:pt idx="36">
                  <c:v>8.419592871530984</c:v>
                </c:pt>
                <c:pt idx="37">
                  <c:v>8.473220324424528</c:v>
                </c:pt>
                <c:pt idx="38">
                  <c:v>8.522060014442319</c:v>
                </c:pt>
                <c:pt idx="39">
                  <c:v>8.566539384472609</c:v>
                </c:pt>
                <c:pt idx="40">
                  <c:v>8.60704771606871</c:v>
                </c:pt>
                <c:pt idx="41">
                  <c:v>8.643939536424579</c:v>
                </c:pt>
                <c:pt idx="42">
                  <c:v>8.677537721181729</c:v>
                </c:pt>
                <c:pt idx="43">
                  <c:v>8.708136320223101</c:v>
                </c:pt>
                <c:pt idx="44">
                  <c:v>8.736003131185125</c:v>
                </c:pt>
                <c:pt idx="45">
                  <c:v>8.761382043211237</c:v>
                </c:pt>
                <c:pt idx="46">
                  <c:v>8.784495171459273</c:v>
                </c:pt>
                <c:pt idx="47">
                  <c:v>8.80554480104389</c:v>
                </c:pt>
                <c:pt idx="48">
                  <c:v>8.824715157427267</c:v>
                </c:pt>
                <c:pt idx="49">
                  <c:v>8.842174018752516</c:v>
                </c:pt>
                <c:pt idx="50">
                  <c:v>8.858074184230846</c:v>
                </c:pt>
                <c:pt idx="51">
                  <c:v>8.87255481143376</c:v>
                </c:pt>
                <c:pt idx="52">
                  <c:v>8.885742634194193</c:v>
                </c:pt>
                <c:pt idx="53">
                  <c:v>8.897753071775623</c:v>
                </c:pt>
                <c:pt idx="54">
                  <c:v>8.908691239016562</c:v>
                </c:pt>
                <c:pt idx="55">
                  <c:v>8.918652866291135</c:v>
                </c:pt>
                <c:pt idx="56">
                  <c:v>8.927725137337248</c:v>
                </c:pt>
                <c:pt idx="57">
                  <c:v>8.93598745228495</c:v>
                </c:pt>
                <c:pt idx="58">
                  <c:v>8.943512122562993</c:v>
                </c:pt>
                <c:pt idx="59">
                  <c:v>8.950365003765372</c:v>
                </c:pt>
                <c:pt idx="60">
                  <c:v>8.95660607201669</c:v>
                </c:pt>
                <c:pt idx="61">
                  <c:v>8.962289948880642</c:v>
                </c:pt>
                <c:pt idx="62">
                  <c:v>8.967466379405614</c:v>
                </c:pt>
                <c:pt idx="63">
                  <c:v>8.972180667491237</c:v>
                </c:pt>
                <c:pt idx="64">
                  <c:v>8.976474072386178</c:v>
                </c:pt>
                <c:pt idx="65">
                  <c:v>8.980384169787337</c:v>
                </c:pt>
                <c:pt idx="66">
                  <c:v>8.98394518070074</c:v>
                </c:pt>
                <c:pt idx="67">
                  <c:v>8.987188270942333</c:v>
                </c:pt>
                <c:pt idx="68">
                  <c:v>8.990141823899874</c:v>
                </c:pt>
                <c:pt idx="69">
                  <c:v>8.992831688943134</c:v>
                </c:pt>
                <c:pt idx="70">
                  <c:v>8.995281407656483</c:v>
                </c:pt>
                <c:pt idx="71">
                  <c:v>8.99751241987383</c:v>
                </c:pt>
                <c:pt idx="72">
                  <c:v>8.999544251319143</c:v>
                </c:pt>
                <c:pt idx="73">
                  <c:v>9.00139468449475</c:v>
                </c:pt>
                <c:pt idx="74">
                  <c:v>9.003079914313043</c:v>
                </c:pt>
                <c:pt idx="75">
                  <c:v>9.004614689833662</c:v>
                </c:pt>
                <c:pt idx="76">
                  <c:v>9.006012443346638</c:v>
                </c:pt>
                <c:pt idx="77">
                  <c:v>9.007285407931224</c:v>
                </c:pt>
                <c:pt idx="78">
                  <c:v>9.008444724519283</c:v>
                </c:pt>
                <c:pt idx="79">
                  <c:v>9.009500539400248</c:v>
                </c:pt>
                <c:pt idx="80">
                  <c:v>9.010462093021019</c:v>
                </c:pt>
                <c:pt idx="81">
                  <c:v>9.011337800857957</c:v>
                </c:pt>
                <c:pt idx="82">
                  <c:v>9.01213532706878</c:v>
                </c:pt>
                <c:pt idx="83">
                  <c:v>9.012861651568937</c:v>
                </c:pt>
                <c:pt idx="84">
                  <c:v>9.01352313111954</c:v>
                </c:pt>
                <c:pt idx="85">
                  <c:v>9.01412555496146</c:v>
                </c:pt>
                <c:pt idx="86">
                  <c:v>9.014674195482522</c:v>
                </c:pt>
                <c:pt idx="87">
                  <c:v>9.015173854361214</c:v>
                </c:pt>
                <c:pt idx="88">
                  <c:v>9.015628904590773</c:v>
                </c:pt>
                <c:pt idx="89">
                  <c:v>9.016043328751444</c:v>
                </c:pt>
                <c:pt idx="90">
                  <c:v>9.016420753865837</c:v>
                </c:pt>
                <c:pt idx="91">
                  <c:v>9.016764483142492</c:v>
                </c:pt>
                <c:pt idx="92">
                  <c:v>9.017077524885405</c:v>
                </c:pt>
                <c:pt idx="93">
                  <c:v>9.017362618822588</c:v>
                </c:pt>
                <c:pt idx="94">
                  <c:v>9.017622260084044</c:v>
                </c:pt>
                <c:pt idx="95">
                  <c:v>9.017858721039044</c:v>
                </c:pt>
                <c:pt idx="96">
                  <c:v>9.018074071183799</c:v>
                </c:pt>
                <c:pt idx="97">
                  <c:v>9.01827019525361</c:v>
                </c:pt>
                <c:pt idx="98">
                  <c:v>9.01844880971799</c:v>
                </c:pt>
                <c:pt idx="99">
                  <c:v>9.018611477803127</c:v>
                </c:pt>
                <c:pt idx="100">
                  <c:v>9.01875962317318</c:v>
                </c:pt>
                <c:pt idx="101">
                  <c:v>9.018894542390122</c:v>
                </c:pt>
                <c:pt idx="102">
                  <c:v>9.019017416261196</c:v>
                </c:pt>
                <c:pt idx="103">
                  <c:v>9.019129320173292</c:v>
                </c:pt>
                <c:pt idx="104">
                  <c:v>9.019231233504685</c:v>
                </c:pt>
                <c:pt idx="105">
                  <c:v>9.019324048196516</c:v>
                </c:pt>
                <c:pt idx="106">
                  <c:v>9.019408576559016</c:v>
                </c:pt>
                <c:pt idx="107">
                  <c:v>9.019485558380815</c:v>
                </c:pt>
                <c:pt idx="108">
                  <c:v>9.01955566740354</c:v>
                </c:pt>
                <c:pt idx="109">
                  <c:v>9.019619517218377</c:v>
                </c:pt>
                <c:pt idx="110">
                  <c:v>9.019677666636186</c:v>
                </c:pt>
                <c:pt idx="111">
                  <c:v>9.019730624578196</c:v>
                </c:pt>
                <c:pt idx="112">
                  <c:v>9.019778854530061</c:v>
                </c:pt>
                <c:pt idx="113">
                  <c:v>9.019822778598268</c:v>
                </c:pt>
                <c:pt idx="114">
                  <c:v>9.019862781204393</c:v>
                </c:pt>
                <c:pt idx="115">
                  <c:v>9.019899212449541</c:v>
                </c:pt>
                <c:pt idx="116">
                  <c:v>9.01993239117842</c:v>
                </c:pt>
                <c:pt idx="117">
                  <c:v>9.019962607769852</c:v>
                </c:pt>
                <c:pt idx="118">
                  <c:v>9.01999012667816</c:v>
                </c:pt>
                <c:pt idx="119">
                  <c:v>9.020015188747657</c:v>
                </c:pt>
                <c:pt idx="120">
                  <c:v>9.020038013320509</c:v>
                </c:pt>
                <c:pt idx="121">
                  <c:v>9.020058800156406</c:v>
                </c:pt>
                <c:pt idx="122">
                  <c:v>9.02007773118085</c:v>
                </c:pt>
                <c:pt idx="123">
                  <c:v>9.020094972077363</c:v>
                </c:pt>
                <c:pt idx="124">
                  <c:v>9.020110673737538</c:v>
                </c:pt>
                <c:pt idx="125">
                  <c:v>9.020124973581634</c:v>
                </c:pt>
                <c:pt idx="126">
                  <c:v>9.02013799676128</c:v>
                </c:pt>
                <c:pt idx="127">
                  <c:v>9.020149857254788</c:v>
                </c:pt>
                <c:pt idx="128">
                  <c:v>9.020160658864695</c:v>
                </c:pt>
                <c:pt idx="129">
                  <c:v>9.020170496126228</c:v>
                </c:pt>
                <c:pt idx="130">
                  <c:v>9.020179455134684</c:v>
                </c:pt>
                <c:pt idx="131">
                  <c:v>9.020187614298923</c:v>
                </c:pt>
                <c:pt idx="132">
                  <c:v>9.020195045027602</c:v>
                </c:pt>
                <c:pt idx="133">
                  <c:v>9.020201812354143</c:v>
                </c:pt>
                <c:pt idx="134">
                  <c:v>9.020207975505901</c:v>
                </c:pt>
                <c:pt idx="135">
                  <c:v>9.020213588422516</c:v>
                </c:pt>
                <c:pt idx="136">
                  <c:v>9.020218700227996</c:v>
                </c:pt>
                <c:pt idx="137">
                  <c:v>9.020223355660645</c:v>
                </c:pt>
                <c:pt idx="138">
                  <c:v>9.020227595464611</c:v>
                </c:pt>
                <c:pt idx="139">
                  <c:v>9.020231456746478</c:v>
                </c:pt>
                <c:pt idx="140">
                  <c:v>9.02023497330002</c:v>
                </c:pt>
                <c:pt idx="141">
                  <c:v>9.020238175901966</c:v>
                </c:pt>
                <c:pt idx="142">
                  <c:v>9.02024109258135</c:v>
                </c:pt>
                <c:pt idx="143">
                  <c:v>9.020243748864825</c:v>
                </c:pt>
                <c:pt idx="144">
                  <c:v>9.020246168000073</c:v>
                </c:pt>
                <c:pt idx="145">
                  <c:v>9.020248371159262</c:v>
                </c:pt>
                <c:pt idx="146">
                  <c:v>9.020250377624347</c:v>
                </c:pt>
                <c:pt idx="147">
                  <c:v>9.020252204955826</c:v>
                </c:pt>
                <c:pt idx="148">
                  <c:v>9.020253869146426</c:v>
                </c:pt>
                <c:pt idx="149">
                  <c:v>9.020255384761072</c:v>
                </c:pt>
                <c:pt idx="150">
                  <c:v>9.020256765064358</c:v>
                </c:pt>
                <c:pt idx="151">
                  <c:v>9.020258022136641</c:v>
                </c:pt>
                <c:pt idx="152">
                  <c:v>9.020259166979764</c:v>
                </c:pt>
                <c:pt idx="153">
                  <c:v>9.020260209613346</c:v>
                </c:pt>
                <c:pt idx="154">
                  <c:v>9.02026115916247</c:v>
                </c:pt>
                <c:pt idx="155">
                  <c:v>9.02026202393755</c:v>
                </c:pt>
                <c:pt idx="156">
                  <c:v>9.02026281150706</c:v>
                </c:pt>
                <c:pt idx="157">
                  <c:v>9.020263528763776</c:v>
                </c:pt>
                <c:pt idx="158">
                  <c:v>9.020264181985098</c:v>
                </c:pt>
                <c:pt idx="159">
                  <c:v>9.020264776887991</c:v>
                </c:pt>
                <c:pt idx="160">
                  <c:v>9.020265318679021</c:v>
                </c:pt>
                <c:pt idx="161">
                  <c:v>9.020265812099918</c:v>
                </c:pt>
                <c:pt idx="162">
                  <c:v>9.020266261469082</c:v>
                </c:pt>
                <c:pt idx="163">
                  <c:v>9.020266670719373</c:v>
                </c:pt>
                <c:pt idx="164">
                  <c:v>9.020267043432531</c:v>
                </c:pt>
                <c:pt idx="165">
                  <c:v>9.020267382870527</c:v>
                </c:pt>
                <c:pt idx="166">
                  <c:v>9.020267692004106</c:v>
                </c:pt>
                <c:pt idx="167">
                  <c:v>9.020267973538793</c:v>
                </c:pt>
                <c:pt idx="168">
                  <c:v>9.020268229938567</c:v>
                </c:pt>
                <c:pt idx="169">
                  <c:v>9.02026846344743</c:v>
                </c:pt>
                <c:pt idx="170">
                  <c:v>9.02026867610904</c:v>
                </c:pt>
                <c:pt idx="171">
                  <c:v>9.020268869784603</c:v>
                </c:pt>
                <c:pt idx="172">
                  <c:v>9.020269046169158</c:v>
                </c:pt>
                <c:pt idx="173">
                  <c:v>9.020269206806416</c:v>
                </c:pt>
                <c:pt idx="174">
                  <c:v>9.020269353102268</c:v>
                </c:pt>
                <c:pt idx="175">
                  <c:v>9.020269486337089</c:v>
                </c:pt>
                <c:pt idx="176">
                  <c:v>9.020269607676944</c:v>
                </c:pt>
                <c:pt idx="177">
                  <c:v>9.020269718183794</c:v>
                </c:pt>
                <c:pt idx="178">
                  <c:v>9.02026981882479</c:v>
                </c:pt>
                <c:pt idx="179">
                  <c:v>9.020269910480739</c:v>
                </c:pt>
                <c:pt idx="180">
                  <c:v>9.020269993953809</c:v>
                </c:pt>
                <c:pt idx="181">
                  <c:v>9.020270069974552</c:v>
                </c:pt>
                <c:pt idx="182">
                  <c:v>9.0202701392083</c:v>
                </c:pt>
                <c:pt idx="183">
                  <c:v>9.020270202260983</c:v>
                </c:pt>
                <c:pt idx="184">
                  <c:v>9.020270259684436</c:v>
                </c:pt>
                <c:pt idx="185">
                  <c:v>9.020270311981225</c:v>
                </c:pt>
                <c:pt idx="186">
                  <c:v>9.02027035960905</c:v>
                </c:pt>
                <c:pt idx="187">
                  <c:v>9.02027040298475</c:v>
                </c:pt>
                <c:pt idx="188">
                  <c:v>9.020270442487943</c:v>
                </c:pt>
                <c:pt idx="189">
                  <c:v>9.020270478464363</c:v>
                </c:pt>
                <c:pt idx="190">
                  <c:v>9.020270511228873</c:v>
                </c:pt>
                <c:pt idx="191">
                  <c:v>9.020270541068225</c:v>
                </c:pt>
                <c:pt idx="192">
                  <c:v>9.020270568243575</c:v>
                </c:pt>
                <c:pt idx="193">
                  <c:v>9.020270592992757</c:v>
                </c:pt>
                <c:pt idx="194">
                  <c:v>9.020270615532377</c:v>
                </c:pt>
                <c:pt idx="195">
                  <c:v>9.020270636059701</c:v>
                </c:pt>
                <c:pt idx="196">
                  <c:v>9.02027065475438</c:v>
                </c:pt>
                <c:pt idx="197">
                  <c:v>9.020270671780034</c:v>
                </c:pt>
                <c:pt idx="198">
                  <c:v>9.020270687285668</c:v>
                </c:pt>
                <c:pt idx="199">
                  <c:v>9.020270701406986</c:v>
                </c:pt>
                <c:pt idx="200">
                  <c:v>9.020270714267578</c:v>
                </c:pt>
                <c:pt idx="201">
                  <c:v>9.02027072598</c:v>
                </c:pt>
                <c:pt idx="202">
                  <c:v>9.020270736646758</c:v>
                </c:pt>
                <c:pt idx="203">
                  <c:v>9.020270746361206</c:v>
                </c:pt>
                <c:pt idx="204">
                  <c:v>9.020270755208365</c:v>
                </c:pt>
                <c:pt idx="205">
                  <c:v>9.020270763265666</c:v>
                </c:pt>
                <c:pt idx="206">
                  <c:v>9.020270770603625</c:v>
                </c:pt>
                <c:pt idx="207">
                  <c:v>9.020270777286465</c:v>
                </c:pt>
                <c:pt idx="208">
                  <c:v>9.020270783372673</c:v>
                </c:pt>
                <c:pt idx="209">
                  <c:v>9.020270788915516</c:v>
                </c:pt>
                <c:pt idx="210">
                  <c:v>9.020270793963503</c:v>
                </c:pt>
                <c:pt idx="211">
                  <c:v>9.020270798560816</c:v>
                </c:pt>
                <c:pt idx="212">
                  <c:v>9.020270802747689</c:v>
                </c:pt>
                <c:pt idx="213">
                  <c:v>9.020270806560765</c:v>
                </c:pt>
                <c:pt idx="214">
                  <c:v>9.020270810033416</c:v>
                </c:pt>
                <c:pt idx="215">
                  <c:v>9.020270813196035</c:v>
                </c:pt>
                <c:pt idx="216">
                  <c:v>9.020270816076302</c:v>
                </c:pt>
                <c:pt idx="217">
                  <c:v>9.020270818699423</c:v>
                </c:pt>
                <c:pt idx="218">
                  <c:v>9.020270821088356</c:v>
                </c:pt>
                <c:pt idx="219">
                  <c:v>9.02027082326401</c:v>
                </c:pt>
                <c:pt idx="220">
                  <c:v>9.020270825245426</c:v>
                </c:pt>
                <c:pt idx="221">
                  <c:v>9.020270827049943</c:v>
                </c:pt>
                <c:pt idx="222">
                  <c:v>9.020270828693358</c:v>
                </c:pt>
                <c:pt idx="223">
                  <c:v>9.02027083019005</c:v>
                </c:pt>
                <c:pt idx="224">
                  <c:v>9.020270831553121</c:v>
                </c:pt>
                <c:pt idx="225">
                  <c:v>9.0202708327945</c:v>
                </c:pt>
                <c:pt idx="226">
                  <c:v>9.02027083392505</c:v>
                </c:pt>
                <c:pt idx="227">
                  <c:v>9.020270834954667</c:v>
                </c:pt>
                <c:pt idx="228">
                  <c:v>9.020270835892362</c:v>
                </c:pt>
                <c:pt idx="229">
                  <c:v>9.02027083674634</c:v>
                </c:pt>
                <c:pt idx="230">
                  <c:v>9.020270837524077</c:v>
                </c:pt>
                <c:pt idx="231">
                  <c:v>9.02027083823238</c:v>
                </c:pt>
                <c:pt idx="232">
                  <c:v>9.020270838877446</c:v>
                </c:pt>
                <c:pt idx="233">
                  <c:v>9.02027083946492</c:v>
                </c:pt>
                <c:pt idx="234">
                  <c:v>9.020270839999947</c:v>
                </c:pt>
                <c:pt idx="235">
                  <c:v>9.020270840487209</c:v>
                </c:pt>
                <c:pt idx="236">
                  <c:v>9.020270840930968</c:v>
                </c:pt>
                <c:pt idx="237">
                  <c:v>9.020270841335108</c:v>
                </c:pt>
                <c:pt idx="238">
                  <c:v>9.020270841703168</c:v>
                </c:pt>
                <c:pt idx="239">
                  <c:v>9.020270842038368</c:v>
                </c:pt>
                <c:pt idx="240">
                  <c:v>9.020270842343642</c:v>
                </c:pt>
                <c:pt idx="241">
                  <c:v>9.020270842621661</c:v>
                </c:pt>
                <c:pt idx="242">
                  <c:v>9.02027084287486</c:v>
                </c:pt>
                <c:pt idx="243">
                  <c:v>9.020270843105454</c:v>
                </c:pt>
                <c:pt idx="244">
                  <c:v>9.02027084331546</c:v>
                </c:pt>
                <c:pt idx="245">
                  <c:v>9.020270843506719</c:v>
                </c:pt>
                <c:pt idx="246">
                  <c:v>9.020270843680901</c:v>
                </c:pt>
                <c:pt idx="247">
                  <c:v>9.020270843839533</c:v>
                </c:pt>
                <c:pt idx="248">
                  <c:v>9.020270843984003</c:v>
                </c:pt>
                <c:pt idx="249">
                  <c:v>9.020270844115574</c:v>
                </c:pt>
                <c:pt idx="250">
                  <c:v>9.0202708442354</c:v>
                </c:pt>
                <c:pt idx="251">
                  <c:v>9.020270844344527</c:v>
                </c:pt>
                <c:pt idx="252">
                  <c:v>9.020270844443912</c:v>
                </c:pt>
                <c:pt idx="253">
                  <c:v>9.020270844534423</c:v>
                </c:pt>
                <c:pt idx="254">
                  <c:v>9.020270844616855</c:v>
                </c:pt>
                <c:pt idx="255">
                  <c:v>9.020270844691927</c:v>
                </c:pt>
                <c:pt idx="256">
                  <c:v>9.020270844760296</c:v>
                </c:pt>
                <c:pt idx="257">
                  <c:v>9.02027084482256</c:v>
                </c:pt>
                <c:pt idx="258">
                  <c:v>9.020270844879267</c:v>
                </c:pt>
                <c:pt idx="259">
                  <c:v>9.020270844930911</c:v>
                </c:pt>
                <c:pt idx="260">
                  <c:v>9.020270844977944</c:v>
                </c:pt>
                <c:pt idx="261">
                  <c:v>9.020270845020777</c:v>
                </c:pt>
                <c:pt idx="262">
                  <c:v>9.020270845059787</c:v>
                </c:pt>
                <c:pt idx="263">
                  <c:v>9.020270845095315</c:v>
                </c:pt>
                <c:pt idx="264">
                  <c:v>9.020270845127671</c:v>
                </c:pt>
                <c:pt idx="265">
                  <c:v>9.020270845157137</c:v>
                </c:pt>
                <c:pt idx="266">
                  <c:v>9.020270845183973</c:v>
                </c:pt>
                <c:pt idx="267">
                  <c:v>9.020270845208413</c:v>
                </c:pt>
                <c:pt idx="268">
                  <c:v>9.020270845230671</c:v>
                </c:pt>
                <c:pt idx="269">
                  <c:v>9.020270845250943</c:v>
                </c:pt>
                <c:pt idx="270">
                  <c:v>9.020270845269405</c:v>
                </c:pt>
                <c:pt idx="271">
                  <c:v>9.020270845286218</c:v>
                </c:pt>
                <c:pt idx="272">
                  <c:v>9.02027084530153</c:v>
                </c:pt>
                <c:pt idx="273">
                  <c:v>9.020270845315475</c:v>
                </c:pt>
                <c:pt idx="274">
                  <c:v>9.020270845328175</c:v>
                </c:pt>
                <c:pt idx="275">
                  <c:v>9.020270845339741</c:v>
                </c:pt>
                <c:pt idx="276">
                  <c:v>9.020270845350275</c:v>
                </c:pt>
                <c:pt idx="277">
                  <c:v>9.020270845359867</c:v>
                </c:pt>
                <c:pt idx="278">
                  <c:v>9.020270845368604</c:v>
                </c:pt>
                <c:pt idx="279">
                  <c:v>9.02027084537656</c:v>
                </c:pt>
                <c:pt idx="280">
                  <c:v>9.020270845383806</c:v>
                </c:pt>
                <c:pt idx="281">
                  <c:v>9.020270845390405</c:v>
                </c:pt>
                <c:pt idx="282">
                  <c:v>9.020270845396416</c:v>
                </c:pt>
                <c:pt idx="283">
                  <c:v>9.020270845401889</c:v>
                </c:pt>
                <c:pt idx="284">
                  <c:v>9.020270845406873</c:v>
                </c:pt>
                <c:pt idx="285">
                  <c:v>9.020270845411414</c:v>
                </c:pt>
                <c:pt idx="286">
                  <c:v>9.02027084541555</c:v>
                </c:pt>
                <c:pt idx="287">
                  <c:v>9.020270845419315</c:v>
                </c:pt>
                <c:pt idx="288">
                  <c:v>9.020270845422745</c:v>
                </c:pt>
                <c:pt idx="289">
                  <c:v>9.020270845425868</c:v>
                </c:pt>
                <c:pt idx="290">
                  <c:v>9.020270845428712</c:v>
                </c:pt>
                <c:pt idx="291">
                  <c:v>9.020270845431302</c:v>
                </c:pt>
                <c:pt idx="292">
                  <c:v>9.02027084543366</c:v>
                </c:pt>
                <c:pt idx="293">
                  <c:v>9.02027084543581</c:v>
                </c:pt>
                <c:pt idx="294">
                  <c:v>9.020270845437768</c:v>
                </c:pt>
                <c:pt idx="295">
                  <c:v>9.02027084543955</c:v>
                </c:pt>
                <c:pt idx="296">
                  <c:v>9.020270845441173</c:v>
                </c:pt>
                <c:pt idx="297">
                  <c:v>9.020270845442651</c:v>
                </c:pt>
                <c:pt idx="298">
                  <c:v>9.020270845443997</c:v>
                </c:pt>
                <c:pt idx="299">
                  <c:v>9.020270845445223</c:v>
                </c:pt>
                <c:pt idx="300">
                  <c:v>9.020270845446339</c:v>
                </c:pt>
                <c:pt idx="301">
                  <c:v>9.020270845447355</c:v>
                </c:pt>
                <c:pt idx="302">
                  <c:v>9.02027084544828</c:v>
                </c:pt>
                <c:pt idx="303">
                  <c:v>9.020270845449124</c:v>
                </c:pt>
                <c:pt idx="304">
                  <c:v>9.020270845449891</c:v>
                </c:pt>
                <c:pt idx="305">
                  <c:v>9.020270845450591</c:v>
                </c:pt>
                <c:pt idx="306">
                  <c:v>9.020270845451229</c:v>
                </c:pt>
                <c:pt idx="307">
                  <c:v>9.02027084545181</c:v>
                </c:pt>
                <c:pt idx="308">
                  <c:v>9.020270845452337</c:v>
                </c:pt>
                <c:pt idx="309">
                  <c:v>9.020270845452819</c:v>
                </c:pt>
                <c:pt idx="310">
                  <c:v>9.020270845453258</c:v>
                </c:pt>
                <c:pt idx="311">
                  <c:v>9.020270845453657</c:v>
                </c:pt>
                <c:pt idx="312">
                  <c:v>9.020270845454021</c:v>
                </c:pt>
                <c:pt idx="313">
                  <c:v>9.020270845454352</c:v>
                </c:pt>
                <c:pt idx="314">
                  <c:v>9.020270845454654</c:v>
                </c:pt>
                <c:pt idx="315">
                  <c:v>9.020270845454927</c:v>
                </c:pt>
                <c:pt idx="316">
                  <c:v>9.020270845455178</c:v>
                </c:pt>
                <c:pt idx="317">
                  <c:v>9.020270845455405</c:v>
                </c:pt>
                <c:pt idx="318">
                  <c:v>9.020270845455613</c:v>
                </c:pt>
                <c:pt idx="319">
                  <c:v>9.020270845455801</c:v>
                </c:pt>
                <c:pt idx="320">
                  <c:v>9.020270845455974</c:v>
                </c:pt>
                <c:pt idx="321">
                  <c:v>9.02027084545613</c:v>
                </c:pt>
                <c:pt idx="322">
                  <c:v>9.020270845456272</c:v>
                </c:pt>
                <c:pt idx="323">
                  <c:v>9.020270845456402</c:v>
                </c:pt>
                <c:pt idx="324">
                  <c:v>9.02027084545652</c:v>
                </c:pt>
                <c:pt idx="325">
                  <c:v>9.02027084545663</c:v>
                </c:pt>
                <c:pt idx="326">
                  <c:v>9.020270845456727</c:v>
                </c:pt>
                <c:pt idx="327">
                  <c:v>9.020270845456816</c:v>
                </c:pt>
                <c:pt idx="328">
                  <c:v>9.020270845456897</c:v>
                </c:pt>
                <c:pt idx="329">
                  <c:v>9.020270845456972</c:v>
                </c:pt>
                <c:pt idx="330">
                  <c:v>9.02027084545704</c:v>
                </c:pt>
                <c:pt idx="331">
                  <c:v>9.020270845457102</c:v>
                </c:pt>
                <c:pt idx="332">
                  <c:v>9.020270845457157</c:v>
                </c:pt>
                <c:pt idx="333">
                  <c:v>9.020270845457208</c:v>
                </c:pt>
                <c:pt idx="334">
                  <c:v>9.020270845457254</c:v>
                </c:pt>
                <c:pt idx="335">
                  <c:v>9.020270845457297</c:v>
                </c:pt>
                <c:pt idx="336">
                  <c:v>9.020270845457336</c:v>
                </c:pt>
                <c:pt idx="337">
                  <c:v>9.020270845457372</c:v>
                </c:pt>
                <c:pt idx="338">
                  <c:v>9.020270845457404</c:v>
                </c:pt>
                <c:pt idx="339">
                  <c:v>9.020270845457432</c:v>
                </c:pt>
                <c:pt idx="340">
                  <c:v>9.020270845457459</c:v>
                </c:pt>
                <c:pt idx="341">
                  <c:v>9.020270845457484</c:v>
                </c:pt>
                <c:pt idx="342">
                  <c:v>9.020270845457505</c:v>
                </c:pt>
                <c:pt idx="343">
                  <c:v>9.020270845457524</c:v>
                </c:pt>
                <c:pt idx="344">
                  <c:v>9.020270845457542</c:v>
                </c:pt>
                <c:pt idx="345">
                  <c:v>9.020270845457558</c:v>
                </c:pt>
                <c:pt idx="346">
                  <c:v>9.020270845457574</c:v>
                </c:pt>
                <c:pt idx="347">
                  <c:v>9.020270845457588</c:v>
                </c:pt>
                <c:pt idx="348">
                  <c:v>9.0202708454576</c:v>
                </c:pt>
                <c:pt idx="349">
                  <c:v>9.020270845457611</c:v>
                </c:pt>
                <c:pt idx="350">
                  <c:v>9.020270845457622</c:v>
                </c:pt>
                <c:pt idx="351">
                  <c:v>9.020270845457631</c:v>
                </c:pt>
                <c:pt idx="352">
                  <c:v>9.02027084545764</c:v>
                </c:pt>
                <c:pt idx="353">
                  <c:v>9.020270845457647</c:v>
                </c:pt>
                <c:pt idx="354">
                  <c:v>9.020270845457654</c:v>
                </c:pt>
                <c:pt idx="355">
                  <c:v>9.020270845457661</c:v>
                </c:pt>
                <c:pt idx="356">
                  <c:v>9.020270845457667</c:v>
                </c:pt>
                <c:pt idx="357">
                  <c:v>9.020270845457672</c:v>
                </c:pt>
                <c:pt idx="358">
                  <c:v>9.020270845457677</c:v>
                </c:pt>
                <c:pt idx="359">
                  <c:v>9.020270845457683</c:v>
                </c:pt>
                <c:pt idx="360">
                  <c:v>9.020270845457686</c:v>
                </c:pt>
                <c:pt idx="361">
                  <c:v>9.02027084545769</c:v>
                </c:pt>
                <c:pt idx="362">
                  <c:v>9.020270845457693</c:v>
                </c:pt>
                <c:pt idx="363">
                  <c:v>9.020270845457697</c:v>
                </c:pt>
                <c:pt idx="364">
                  <c:v>9.0202708454577</c:v>
                </c:pt>
                <c:pt idx="365">
                  <c:v>9.020270845457702</c:v>
                </c:pt>
                <c:pt idx="366">
                  <c:v>9.020270845457704</c:v>
                </c:pt>
                <c:pt idx="367">
                  <c:v>9.020270845457706</c:v>
                </c:pt>
                <c:pt idx="368">
                  <c:v>9.020270845457707</c:v>
                </c:pt>
                <c:pt idx="369">
                  <c:v>9.02027084545771</c:v>
                </c:pt>
                <c:pt idx="370">
                  <c:v>9.020270845457711</c:v>
                </c:pt>
                <c:pt idx="371">
                  <c:v>9.020270845457713</c:v>
                </c:pt>
                <c:pt idx="372">
                  <c:v>9.020270845457715</c:v>
                </c:pt>
                <c:pt idx="373">
                  <c:v>9.020270845457716</c:v>
                </c:pt>
                <c:pt idx="374">
                  <c:v>9.020270845457718</c:v>
                </c:pt>
                <c:pt idx="375">
                  <c:v>9.020270845457718</c:v>
                </c:pt>
                <c:pt idx="376">
                  <c:v>9.020270845457718</c:v>
                </c:pt>
                <c:pt idx="377">
                  <c:v>9.020270845457718</c:v>
                </c:pt>
                <c:pt idx="378">
                  <c:v>9.020270845457718</c:v>
                </c:pt>
                <c:pt idx="379">
                  <c:v>9.020270845457718</c:v>
                </c:pt>
                <c:pt idx="380">
                  <c:v>9.020270845457718</c:v>
                </c:pt>
                <c:pt idx="381">
                  <c:v>9.020270845457718</c:v>
                </c:pt>
                <c:pt idx="382">
                  <c:v>9.020270845457718</c:v>
                </c:pt>
                <c:pt idx="383">
                  <c:v>9.020270845457718</c:v>
                </c:pt>
                <c:pt idx="384">
                  <c:v>9.020270845457718</c:v>
                </c:pt>
                <c:pt idx="385">
                  <c:v>9.020270845457718</c:v>
                </c:pt>
                <c:pt idx="386">
                  <c:v>9.020270845457718</c:v>
                </c:pt>
                <c:pt idx="387">
                  <c:v>9.020270845457718</c:v>
                </c:pt>
                <c:pt idx="388">
                  <c:v>9.020270845457718</c:v>
                </c:pt>
                <c:pt idx="389">
                  <c:v>9.020270845457718</c:v>
                </c:pt>
                <c:pt idx="390">
                  <c:v>9.020270845457718</c:v>
                </c:pt>
                <c:pt idx="391">
                  <c:v>9.020270845457718</c:v>
                </c:pt>
                <c:pt idx="392">
                  <c:v>9.020270845457718</c:v>
                </c:pt>
                <c:pt idx="393">
                  <c:v>9.020270845457718</c:v>
                </c:pt>
                <c:pt idx="394">
                  <c:v>9.020270845457718</c:v>
                </c:pt>
                <c:pt idx="395">
                  <c:v>9.020270845457718</c:v>
                </c:pt>
                <c:pt idx="396">
                  <c:v>9.020270845457718</c:v>
                </c:pt>
                <c:pt idx="397">
                  <c:v>9.020270845457718</c:v>
                </c:pt>
                <c:pt idx="398">
                  <c:v>9.020270845457718</c:v>
                </c:pt>
                <c:pt idx="399">
                  <c:v>9.020270845457718</c:v>
                </c:pt>
                <c:pt idx="400">
                  <c:v>9.020270845457718</c:v>
                </c:pt>
                <c:pt idx="401">
                  <c:v>9.020270845457718</c:v>
                </c:pt>
                <c:pt idx="402">
                  <c:v>9.020270845457718</c:v>
                </c:pt>
                <c:pt idx="403">
                  <c:v>9.020270845457718</c:v>
                </c:pt>
                <c:pt idx="404">
                  <c:v>9.020270845457718</c:v>
                </c:pt>
                <c:pt idx="405">
                  <c:v>9.020270845457718</c:v>
                </c:pt>
                <c:pt idx="406">
                  <c:v>9.020270845457718</c:v>
                </c:pt>
                <c:pt idx="407">
                  <c:v>9.020270845457718</c:v>
                </c:pt>
                <c:pt idx="408">
                  <c:v>9.020270845457718</c:v>
                </c:pt>
                <c:pt idx="409">
                  <c:v>9.020270845457718</c:v>
                </c:pt>
                <c:pt idx="410">
                  <c:v>9.020270845457718</c:v>
                </c:pt>
                <c:pt idx="411">
                  <c:v>9.020270845457718</c:v>
                </c:pt>
                <c:pt idx="412">
                  <c:v>9.020270845457718</c:v>
                </c:pt>
                <c:pt idx="413">
                  <c:v>9.020270845457718</c:v>
                </c:pt>
                <c:pt idx="414">
                  <c:v>9.020270845457718</c:v>
                </c:pt>
                <c:pt idx="415">
                  <c:v>9.020270845457718</c:v>
                </c:pt>
                <c:pt idx="416">
                  <c:v>9.020270845457718</c:v>
                </c:pt>
                <c:pt idx="417">
                  <c:v>9.020270845457718</c:v>
                </c:pt>
                <c:pt idx="418">
                  <c:v>9.020270845457718</c:v>
                </c:pt>
                <c:pt idx="419">
                  <c:v>9.020270845457718</c:v>
                </c:pt>
                <c:pt idx="420">
                  <c:v>9.020270845457718</c:v>
                </c:pt>
                <c:pt idx="421">
                  <c:v>9.020270845457718</c:v>
                </c:pt>
                <c:pt idx="422">
                  <c:v>9.020270845457718</c:v>
                </c:pt>
                <c:pt idx="423">
                  <c:v>9.020270845457718</c:v>
                </c:pt>
                <c:pt idx="424">
                  <c:v>9.020270845457718</c:v>
                </c:pt>
                <c:pt idx="425">
                  <c:v>9.020270845457718</c:v>
                </c:pt>
                <c:pt idx="426">
                  <c:v>9.020270845457718</c:v>
                </c:pt>
                <c:pt idx="427">
                  <c:v>9.020270845457718</c:v>
                </c:pt>
                <c:pt idx="428">
                  <c:v>9.020270845457718</c:v>
                </c:pt>
                <c:pt idx="429">
                  <c:v>9.020270845457718</c:v>
                </c:pt>
                <c:pt idx="430">
                  <c:v>9.020270845457718</c:v>
                </c:pt>
                <c:pt idx="431">
                  <c:v>9.020270845457718</c:v>
                </c:pt>
                <c:pt idx="432">
                  <c:v>9.020270845457718</c:v>
                </c:pt>
                <c:pt idx="433">
                  <c:v>9.020270845457718</c:v>
                </c:pt>
                <c:pt idx="434">
                  <c:v>9.020270845457718</c:v>
                </c:pt>
                <c:pt idx="435">
                  <c:v>9.020270845457718</c:v>
                </c:pt>
                <c:pt idx="436">
                  <c:v>9.020270845457718</c:v>
                </c:pt>
                <c:pt idx="437">
                  <c:v>9.020270845457718</c:v>
                </c:pt>
                <c:pt idx="438">
                  <c:v>9.020270845457718</c:v>
                </c:pt>
                <c:pt idx="439">
                  <c:v>9.020270845457718</c:v>
                </c:pt>
                <c:pt idx="440">
                  <c:v>9.020270845457718</c:v>
                </c:pt>
                <c:pt idx="441">
                  <c:v>9.020270845457718</c:v>
                </c:pt>
                <c:pt idx="442">
                  <c:v>9.020270845457718</c:v>
                </c:pt>
                <c:pt idx="443">
                  <c:v>9.020270845457718</c:v>
                </c:pt>
                <c:pt idx="444">
                  <c:v>9.020270845457718</c:v>
                </c:pt>
                <c:pt idx="445">
                  <c:v>9.020270845457718</c:v>
                </c:pt>
                <c:pt idx="446">
                  <c:v>9.020270845457718</c:v>
                </c:pt>
                <c:pt idx="447">
                  <c:v>9.020270845457718</c:v>
                </c:pt>
                <c:pt idx="448">
                  <c:v>9.020270845457718</c:v>
                </c:pt>
                <c:pt idx="449">
                  <c:v>9.020270845457718</c:v>
                </c:pt>
                <c:pt idx="450">
                  <c:v>9.020270845457718</c:v>
                </c:pt>
                <c:pt idx="451">
                  <c:v>9.020270845457718</c:v>
                </c:pt>
                <c:pt idx="452">
                  <c:v>9.020270845457718</c:v>
                </c:pt>
                <c:pt idx="453">
                  <c:v>9.020270845457718</c:v>
                </c:pt>
                <c:pt idx="454">
                  <c:v>9.020270845457718</c:v>
                </c:pt>
                <c:pt idx="455">
                  <c:v>9.020270845457718</c:v>
                </c:pt>
                <c:pt idx="456">
                  <c:v>9.020270845457718</c:v>
                </c:pt>
                <c:pt idx="457">
                  <c:v>9.020270845457718</c:v>
                </c:pt>
                <c:pt idx="458">
                  <c:v>9.020270845457718</c:v>
                </c:pt>
                <c:pt idx="459">
                  <c:v>9.020270845457718</c:v>
                </c:pt>
                <c:pt idx="460">
                  <c:v>9.020270845457718</c:v>
                </c:pt>
                <c:pt idx="461">
                  <c:v>9.020270845457718</c:v>
                </c:pt>
                <c:pt idx="462">
                  <c:v>9.020270845457718</c:v>
                </c:pt>
                <c:pt idx="463">
                  <c:v>9.020270845457718</c:v>
                </c:pt>
                <c:pt idx="464">
                  <c:v>9.020270845457718</c:v>
                </c:pt>
                <c:pt idx="465">
                  <c:v>9.020270845457718</c:v>
                </c:pt>
                <c:pt idx="466">
                  <c:v>9.020270845457718</c:v>
                </c:pt>
                <c:pt idx="467">
                  <c:v>9.020270845457718</c:v>
                </c:pt>
                <c:pt idx="468">
                  <c:v>9.020270845457718</c:v>
                </c:pt>
                <c:pt idx="469">
                  <c:v>9.020270845457718</c:v>
                </c:pt>
                <c:pt idx="470">
                  <c:v>9.020270845457718</c:v>
                </c:pt>
                <c:pt idx="471">
                  <c:v>9.020270845457718</c:v>
                </c:pt>
                <c:pt idx="472">
                  <c:v>9.020270845457718</c:v>
                </c:pt>
                <c:pt idx="473">
                  <c:v>9.020270845457718</c:v>
                </c:pt>
                <c:pt idx="474">
                  <c:v>9.020270845457718</c:v>
                </c:pt>
                <c:pt idx="475">
                  <c:v>9.020270845457718</c:v>
                </c:pt>
                <c:pt idx="476">
                  <c:v>9.020270845457718</c:v>
                </c:pt>
                <c:pt idx="477">
                  <c:v>9.020270845457718</c:v>
                </c:pt>
                <c:pt idx="478">
                  <c:v>9.020270845457718</c:v>
                </c:pt>
                <c:pt idx="479">
                  <c:v>9.020270845457718</c:v>
                </c:pt>
                <c:pt idx="480">
                  <c:v>9.020270845457718</c:v>
                </c:pt>
                <c:pt idx="481">
                  <c:v>9.020270845457718</c:v>
                </c:pt>
                <c:pt idx="482">
                  <c:v>9.020270845457718</c:v>
                </c:pt>
                <c:pt idx="483">
                  <c:v>9.020270845457718</c:v>
                </c:pt>
                <c:pt idx="484">
                  <c:v>9.020270845457718</c:v>
                </c:pt>
                <c:pt idx="485">
                  <c:v>9.020270845457718</c:v>
                </c:pt>
                <c:pt idx="486">
                  <c:v>9.020270845457718</c:v>
                </c:pt>
                <c:pt idx="487">
                  <c:v>9.020270845457718</c:v>
                </c:pt>
                <c:pt idx="488">
                  <c:v>9.020270845457718</c:v>
                </c:pt>
                <c:pt idx="489">
                  <c:v>9.020270845457718</c:v>
                </c:pt>
                <c:pt idx="490">
                  <c:v>9.020270845457718</c:v>
                </c:pt>
                <c:pt idx="491">
                  <c:v>9.020270845457718</c:v>
                </c:pt>
                <c:pt idx="492">
                  <c:v>9.020270845457718</c:v>
                </c:pt>
                <c:pt idx="493">
                  <c:v>9.020270845457718</c:v>
                </c:pt>
                <c:pt idx="494">
                  <c:v>9.020270845457718</c:v>
                </c:pt>
                <c:pt idx="495">
                  <c:v>9.020270845457718</c:v>
                </c:pt>
                <c:pt idx="496">
                  <c:v>9.020270845457718</c:v>
                </c:pt>
                <c:pt idx="497">
                  <c:v>9.020270845457718</c:v>
                </c:pt>
                <c:pt idx="498">
                  <c:v>9.020270845457718</c:v>
                </c:pt>
                <c:pt idx="499">
                  <c:v>9.020270845457718</c:v>
                </c:pt>
                <c:pt idx="500">
                  <c:v>9.020270845457718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'Drag Race'!$C$24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Race'!$A$26:$A$526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</c:numCache>
            </c:numRef>
          </c:xVal>
          <c:yVal>
            <c:numRef>
              <c:f>'Drag Race'!$C$26:$C$526</c:f>
              <c:numCache>
                <c:ptCount val="501"/>
                <c:pt idx="0">
                  <c:v>0</c:v>
                </c:pt>
                <c:pt idx="1">
                  <c:v>0.32174</c:v>
                </c:pt>
                <c:pt idx="2">
                  <c:v>0.64348</c:v>
                </c:pt>
                <c:pt idx="3">
                  <c:v>0.9652200000000001</c:v>
                </c:pt>
                <c:pt idx="4">
                  <c:v>1.28696</c:v>
                </c:pt>
                <c:pt idx="5">
                  <c:v>1.6087000000000002</c:v>
                </c:pt>
                <c:pt idx="6">
                  <c:v>1.9304400000000004</c:v>
                </c:pt>
                <c:pt idx="7">
                  <c:v>2.2521800000000005</c:v>
                </c:pt>
                <c:pt idx="8">
                  <c:v>2.5739200000000007</c:v>
                </c:pt>
                <c:pt idx="9">
                  <c:v>2.895660000000001</c:v>
                </c:pt>
                <c:pt idx="10">
                  <c:v>3.217400000000001</c:v>
                </c:pt>
                <c:pt idx="11">
                  <c:v>3.539140000000001</c:v>
                </c:pt>
                <c:pt idx="12">
                  <c:v>3.860880000000001</c:v>
                </c:pt>
                <c:pt idx="13">
                  <c:v>4.182620000000001</c:v>
                </c:pt>
                <c:pt idx="14">
                  <c:v>4.504360000000001</c:v>
                </c:pt>
                <c:pt idx="15">
                  <c:v>4.826100000000001</c:v>
                </c:pt>
                <c:pt idx="16">
                  <c:v>5.147840000000001</c:v>
                </c:pt>
                <c:pt idx="17">
                  <c:v>5.469580000000001</c:v>
                </c:pt>
                <c:pt idx="18">
                  <c:v>5.786579314640336</c:v>
                </c:pt>
                <c:pt idx="19">
                  <c:v>6.075277498639856</c:v>
                </c:pt>
                <c:pt idx="20">
                  <c:v>6.338201226216951</c:v>
                </c:pt>
                <c:pt idx="21">
                  <c:v>6.577651594644446</c:v>
                </c:pt>
                <c:pt idx="22">
                  <c:v>6.795724263354999</c:v>
                </c:pt>
                <c:pt idx="23">
                  <c:v>6.994327795063251</c:v>
                </c:pt>
                <c:pt idx="24">
                  <c:v>7.175200359425471</c:v>
                </c:pt>
                <c:pt idx="25">
                  <c:v>7.339924945426406</c:v>
                </c:pt>
                <c:pt idx="26">
                  <c:v>7.489943215631499</c:v>
                </c:pt>
                <c:pt idx="27">
                  <c:v>7.626568123556296</c:v>
                </c:pt>
                <c:pt idx="28">
                  <c:v>7.750995404579735</c:v>
                </c:pt>
                <c:pt idx="29">
                  <c:v>7.864314040969286</c:v>
                </c:pt>
                <c:pt idx="30">
                  <c:v>7.967515792607404</c:v>
                </c:pt>
                <c:pt idx="31">
                  <c:v>8.061503876831809</c:v>
                </c:pt>
                <c:pt idx="32">
                  <c:v>8.147100873355178</c:v>
                </c:pt>
                <c:pt idx="33">
                  <c:v>8.225055923447789</c:v>
                </c:pt>
                <c:pt idx="34">
                  <c:v>8.296051286390016</c:v>
                </c:pt>
                <c:pt idx="35">
                  <c:v>8.360708310576529</c:v>
                </c:pt>
                <c:pt idx="36">
                  <c:v>8.419592871530984</c:v>
                </c:pt>
                <c:pt idx="37">
                  <c:v>8.473220324424528</c:v>
                </c:pt>
                <c:pt idx="38">
                  <c:v>8.522060014442319</c:v>
                </c:pt>
                <c:pt idx="39">
                  <c:v>8.566539384472609</c:v>
                </c:pt>
                <c:pt idx="40">
                  <c:v>8.60704771606871</c:v>
                </c:pt>
                <c:pt idx="41">
                  <c:v>8.643939536424579</c:v>
                </c:pt>
                <c:pt idx="42">
                  <c:v>8.677537721181729</c:v>
                </c:pt>
                <c:pt idx="43">
                  <c:v>8.708136320223101</c:v>
                </c:pt>
                <c:pt idx="44">
                  <c:v>8.736003131185125</c:v>
                </c:pt>
                <c:pt idx="45">
                  <c:v>8.761382043211237</c:v>
                </c:pt>
                <c:pt idx="46">
                  <c:v>8.784495171459273</c:v>
                </c:pt>
                <c:pt idx="47">
                  <c:v>8.80554480104389</c:v>
                </c:pt>
                <c:pt idx="48">
                  <c:v>8.824715157427267</c:v>
                </c:pt>
                <c:pt idx="49">
                  <c:v>8.842174018752516</c:v>
                </c:pt>
                <c:pt idx="50">
                  <c:v>8.858074184230846</c:v>
                </c:pt>
                <c:pt idx="51">
                  <c:v>8.87255481143376</c:v>
                </c:pt>
                <c:pt idx="52">
                  <c:v>8.885742634194193</c:v>
                </c:pt>
                <c:pt idx="53">
                  <c:v>8.897753071775623</c:v>
                </c:pt>
                <c:pt idx="54">
                  <c:v>8.908691239016562</c:v>
                </c:pt>
                <c:pt idx="55">
                  <c:v>8.918652866291135</c:v>
                </c:pt>
                <c:pt idx="56">
                  <c:v>8.927725137337248</c:v>
                </c:pt>
                <c:pt idx="57">
                  <c:v>8.93598745228495</c:v>
                </c:pt>
                <c:pt idx="58">
                  <c:v>8.943512122562993</c:v>
                </c:pt>
                <c:pt idx="59">
                  <c:v>8.950365003765372</c:v>
                </c:pt>
                <c:pt idx="60">
                  <c:v>8.95660607201669</c:v>
                </c:pt>
                <c:pt idx="61">
                  <c:v>8.962289948880642</c:v>
                </c:pt>
                <c:pt idx="62">
                  <c:v>8.967466379405614</c:v>
                </c:pt>
                <c:pt idx="63">
                  <c:v>8.972180667491237</c:v>
                </c:pt>
                <c:pt idx="64">
                  <c:v>8.976474072386178</c:v>
                </c:pt>
                <c:pt idx="65">
                  <c:v>8.980384169787337</c:v>
                </c:pt>
                <c:pt idx="66">
                  <c:v>8.98394518070074</c:v>
                </c:pt>
                <c:pt idx="67">
                  <c:v>8.987188270942333</c:v>
                </c:pt>
                <c:pt idx="68">
                  <c:v>8.990141823899874</c:v>
                </c:pt>
                <c:pt idx="69">
                  <c:v>8.992831688943134</c:v>
                </c:pt>
                <c:pt idx="70">
                  <c:v>8.995281407656483</c:v>
                </c:pt>
                <c:pt idx="71">
                  <c:v>8.99751241987383</c:v>
                </c:pt>
                <c:pt idx="72">
                  <c:v>8.999544251319143</c:v>
                </c:pt>
                <c:pt idx="73">
                  <c:v>9.00139468449475</c:v>
                </c:pt>
                <c:pt idx="74">
                  <c:v>9.003079914313043</c:v>
                </c:pt>
                <c:pt idx="75">
                  <c:v>9.004614689833662</c:v>
                </c:pt>
                <c:pt idx="76">
                  <c:v>9.006012443346638</c:v>
                </c:pt>
                <c:pt idx="77">
                  <c:v>9.007285407931224</c:v>
                </c:pt>
                <c:pt idx="78">
                  <c:v>9.008444724519283</c:v>
                </c:pt>
                <c:pt idx="79">
                  <c:v>9.009500539400248</c:v>
                </c:pt>
                <c:pt idx="80">
                  <c:v>9.010462093021019</c:v>
                </c:pt>
                <c:pt idx="81">
                  <c:v>9.011337800857957</c:v>
                </c:pt>
                <c:pt idx="82">
                  <c:v>9.01213532706878</c:v>
                </c:pt>
                <c:pt idx="83">
                  <c:v>9.012861651568937</c:v>
                </c:pt>
                <c:pt idx="84">
                  <c:v>9.01352313111954</c:v>
                </c:pt>
                <c:pt idx="85">
                  <c:v>9.01412555496146</c:v>
                </c:pt>
                <c:pt idx="86">
                  <c:v>9.014674195482522</c:v>
                </c:pt>
                <c:pt idx="87">
                  <c:v>9.015173854361214</c:v>
                </c:pt>
                <c:pt idx="88">
                  <c:v>9.015628904590773</c:v>
                </c:pt>
                <c:pt idx="89">
                  <c:v>9.016043328751444</c:v>
                </c:pt>
                <c:pt idx="90">
                  <c:v>9.016420753865837</c:v>
                </c:pt>
                <c:pt idx="91">
                  <c:v>9.016764483142492</c:v>
                </c:pt>
                <c:pt idx="92">
                  <c:v>9.017077524885405</c:v>
                </c:pt>
                <c:pt idx="93">
                  <c:v>9.017362618822588</c:v>
                </c:pt>
                <c:pt idx="94">
                  <c:v>9.017622260084044</c:v>
                </c:pt>
                <c:pt idx="95">
                  <c:v>9.017858721039044</c:v>
                </c:pt>
                <c:pt idx="96">
                  <c:v>9.018074071183799</c:v>
                </c:pt>
                <c:pt idx="97">
                  <c:v>9.01827019525361</c:v>
                </c:pt>
                <c:pt idx="98">
                  <c:v>9.01844880971799</c:v>
                </c:pt>
                <c:pt idx="99">
                  <c:v>9.018611477803127</c:v>
                </c:pt>
                <c:pt idx="100">
                  <c:v>9.01875962317318</c:v>
                </c:pt>
                <c:pt idx="101">
                  <c:v>9.018894542390122</c:v>
                </c:pt>
                <c:pt idx="102">
                  <c:v>9.019017416261196</c:v>
                </c:pt>
                <c:pt idx="103">
                  <c:v>9.019129320173292</c:v>
                </c:pt>
                <c:pt idx="104">
                  <c:v>9.019231233504685</c:v>
                </c:pt>
                <c:pt idx="105">
                  <c:v>9.019324048196516</c:v>
                </c:pt>
                <c:pt idx="106">
                  <c:v>9.019408576559016</c:v>
                </c:pt>
                <c:pt idx="107">
                  <c:v>9.019485558380815</c:v>
                </c:pt>
                <c:pt idx="108">
                  <c:v>9.01955566740354</c:v>
                </c:pt>
                <c:pt idx="109">
                  <c:v>9.019619517218377</c:v>
                </c:pt>
                <c:pt idx="110">
                  <c:v>9.019677666636186</c:v>
                </c:pt>
                <c:pt idx="111">
                  <c:v>9.019730624578196</c:v>
                </c:pt>
                <c:pt idx="112">
                  <c:v>9.019778854530061</c:v>
                </c:pt>
                <c:pt idx="113">
                  <c:v>9.019822778598268</c:v>
                </c:pt>
                <c:pt idx="114">
                  <c:v>9.019862781204393</c:v>
                </c:pt>
                <c:pt idx="115">
                  <c:v>9.019899212449541</c:v>
                </c:pt>
                <c:pt idx="116">
                  <c:v>9.01993239117842</c:v>
                </c:pt>
                <c:pt idx="117">
                  <c:v>9.019962607769852</c:v>
                </c:pt>
                <c:pt idx="118">
                  <c:v>9.01999012667816</c:v>
                </c:pt>
                <c:pt idx="119">
                  <c:v>9.020015188747657</c:v>
                </c:pt>
                <c:pt idx="120">
                  <c:v>9.020038013320509</c:v>
                </c:pt>
                <c:pt idx="121">
                  <c:v>9.020058800156406</c:v>
                </c:pt>
                <c:pt idx="122">
                  <c:v>9.02007773118085</c:v>
                </c:pt>
                <c:pt idx="123">
                  <c:v>9.020094972077363</c:v>
                </c:pt>
                <c:pt idx="124">
                  <c:v>9.020110673737538</c:v>
                </c:pt>
                <c:pt idx="125">
                  <c:v>9.020124973581634</c:v>
                </c:pt>
                <c:pt idx="126">
                  <c:v>9.02013799676128</c:v>
                </c:pt>
                <c:pt idx="127">
                  <c:v>9.020149857254788</c:v>
                </c:pt>
                <c:pt idx="128">
                  <c:v>9.020160658864695</c:v>
                </c:pt>
                <c:pt idx="129">
                  <c:v>9.020170496126228</c:v>
                </c:pt>
                <c:pt idx="130">
                  <c:v>9.020179455134684</c:v>
                </c:pt>
                <c:pt idx="131">
                  <c:v>9.020187614298923</c:v>
                </c:pt>
                <c:pt idx="132">
                  <c:v>9.020195045027602</c:v>
                </c:pt>
                <c:pt idx="133">
                  <c:v>9.020201812354143</c:v>
                </c:pt>
                <c:pt idx="134">
                  <c:v>9.020207975505901</c:v>
                </c:pt>
                <c:pt idx="135">
                  <c:v>9.020213588422516</c:v>
                </c:pt>
                <c:pt idx="136">
                  <c:v>9.020218700227996</c:v>
                </c:pt>
                <c:pt idx="137">
                  <c:v>9.020223355660645</c:v>
                </c:pt>
                <c:pt idx="138">
                  <c:v>9.020227595464611</c:v>
                </c:pt>
                <c:pt idx="139">
                  <c:v>9.020231456746478</c:v>
                </c:pt>
                <c:pt idx="140">
                  <c:v>9.02023497330002</c:v>
                </c:pt>
                <c:pt idx="141">
                  <c:v>9.020238175901966</c:v>
                </c:pt>
                <c:pt idx="142">
                  <c:v>9.02024109258135</c:v>
                </c:pt>
                <c:pt idx="143">
                  <c:v>9.020243748864825</c:v>
                </c:pt>
                <c:pt idx="144">
                  <c:v>9.020246168000073</c:v>
                </c:pt>
                <c:pt idx="145">
                  <c:v>9.020248371159262</c:v>
                </c:pt>
                <c:pt idx="146">
                  <c:v>9.020250377624347</c:v>
                </c:pt>
                <c:pt idx="147">
                  <c:v>9.020252204955826</c:v>
                </c:pt>
                <c:pt idx="148">
                  <c:v>9.020253869146426</c:v>
                </c:pt>
                <c:pt idx="149">
                  <c:v>9.020255384761072</c:v>
                </c:pt>
                <c:pt idx="150">
                  <c:v>9.020256765064358</c:v>
                </c:pt>
                <c:pt idx="151">
                  <c:v>9.020258022136641</c:v>
                </c:pt>
                <c:pt idx="152">
                  <c:v>9.020259166979764</c:v>
                </c:pt>
                <c:pt idx="153">
                  <c:v>9.020260209613346</c:v>
                </c:pt>
                <c:pt idx="154">
                  <c:v>9.02026115916247</c:v>
                </c:pt>
                <c:pt idx="155">
                  <c:v>9.02026202393755</c:v>
                </c:pt>
                <c:pt idx="156">
                  <c:v>9.02026281150706</c:v>
                </c:pt>
                <c:pt idx="157">
                  <c:v>9.020263528763776</c:v>
                </c:pt>
                <c:pt idx="158">
                  <c:v>9.020264181985098</c:v>
                </c:pt>
                <c:pt idx="159">
                  <c:v>9.020264776887991</c:v>
                </c:pt>
                <c:pt idx="160">
                  <c:v>9.020265318679021</c:v>
                </c:pt>
                <c:pt idx="161">
                  <c:v>9.020265812099918</c:v>
                </c:pt>
                <c:pt idx="162">
                  <c:v>9.020266261469082</c:v>
                </c:pt>
                <c:pt idx="163">
                  <c:v>9.020266670719373</c:v>
                </c:pt>
                <c:pt idx="164">
                  <c:v>9.020267043432531</c:v>
                </c:pt>
                <c:pt idx="165">
                  <c:v>9.020267382870527</c:v>
                </c:pt>
                <c:pt idx="166">
                  <c:v>9.020267692004106</c:v>
                </c:pt>
                <c:pt idx="167">
                  <c:v>9.020267973538793</c:v>
                </c:pt>
                <c:pt idx="168">
                  <c:v>9.020268229938567</c:v>
                </c:pt>
                <c:pt idx="169">
                  <c:v>9.02026846344743</c:v>
                </c:pt>
                <c:pt idx="170">
                  <c:v>9.02026867610904</c:v>
                </c:pt>
                <c:pt idx="171">
                  <c:v>9.020268869784603</c:v>
                </c:pt>
                <c:pt idx="172">
                  <c:v>9.020269046169158</c:v>
                </c:pt>
                <c:pt idx="173">
                  <c:v>9.020269206806416</c:v>
                </c:pt>
                <c:pt idx="174">
                  <c:v>9.020269353102268</c:v>
                </c:pt>
                <c:pt idx="175">
                  <c:v>9.020269486337089</c:v>
                </c:pt>
                <c:pt idx="176">
                  <c:v>9.020269607676944</c:v>
                </c:pt>
                <c:pt idx="177">
                  <c:v>9.020269718183794</c:v>
                </c:pt>
                <c:pt idx="178">
                  <c:v>9.02026981882479</c:v>
                </c:pt>
                <c:pt idx="179">
                  <c:v>9.020269910480739</c:v>
                </c:pt>
                <c:pt idx="180">
                  <c:v>9.020269993953809</c:v>
                </c:pt>
                <c:pt idx="181">
                  <c:v>9.020270069974552</c:v>
                </c:pt>
                <c:pt idx="182">
                  <c:v>9.0202701392083</c:v>
                </c:pt>
                <c:pt idx="183">
                  <c:v>9.020270202260983</c:v>
                </c:pt>
                <c:pt idx="184">
                  <c:v>9.020270259684436</c:v>
                </c:pt>
                <c:pt idx="185">
                  <c:v>9.020270311981225</c:v>
                </c:pt>
                <c:pt idx="186">
                  <c:v>9.02027035960905</c:v>
                </c:pt>
                <c:pt idx="187">
                  <c:v>9.02027040298475</c:v>
                </c:pt>
                <c:pt idx="188">
                  <c:v>9.020270442487943</c:v>
                </c:pt>
                <c:pt idx="189">
                  <c:v>9.020270478464363</c:v>
                </c:pt>
                <c:pt idx="190">
                  <c:v>9.020270511228873</c:v>
                </c:pt>
                <c:pt idx="191">
                  <c:v>9.020270541068225</c:v>
                </c:pt>
                <c:pt idx="192">
                  <c:v>9.020270568243575</c:v>
                </c:pt>
                <c:pt idx="193">
                  <c:v>9.020270592992757</c:v>
                </c:pt>
                <c:pt idx="194">
                  <c:v>9.020270615532377</c:v>
                </c:pt>
                <c:pt idx="195">
                  <c:v>9.020270636059701</c:v>
                </c:pt>
                <c:pt idx="196">
                  <c:v>9.02027065475438</c:v>
                </c:pt>
                <c:pt idx="197">
                  <c:v>9.020270671780034</c:v>
                </c:pt>
                <c:pt idx="198">
                  <c:v>9.020270687285668</c:v>
                </c:pt>
                <c:pt idx="199">
                  <c:v>9.020270701406986</c:v>
                </c:pt>
                <c:pt idx="200">
                  <c:v>9.020270714267578</c:v>
                </c:pt>
                <c:pt idx="201">
                  <c:v>9.02027072598</c:v>
                </c:pt>
                <c:pt idx="202">
                  <c:v>9.020270736646758</c:v>
                </c:pt>
                <c:pt idx="203">
                  <c:v>9.020270746361206</c:v>
                </c:pt>
                <c:pt idx="204">
                  <c:v>9.020270755208365</c:v>
                </c:pt>
                <c:pt idx="205">
                  <c:v>9.020270763265666</c:v>
                </c:pt>
                <c:pt idx="206">
                  <c:v>9.020270770603625</c:v>
                </c:pt>
                <c:pt idx="207">
                  <c:v>9.020270777286465</c:v>
                </c:pt>
                <c:pt idx="208">
                  <c:v>9.020270783372673</c:v>
                </c:pt>
                <c:pt idx="209">
                  <c:v>9.020270788915516</c:v>
                </c:pt>
                <c:pt idx="210">
                  <c:v>9.020270793963503</c:v>
                </c:pt>
                <c:pt idx="211">
                  <c:v>9.020270798560816</c:v>
                </c:pt>
                <c:pt idx="212">
                  <c:v>9.020270802747689</c:v>
                </c:pt>
                <c:pt idx="213">
                  <c:v>9.020270806560765</c:v>
                </c:pt>
                <c:pt idx="214">
                  <c:v>9.020270810033416</c:v>
                </c:pt>
                <c:pt idx="215">
                  <c:v>9.020270813196035</c:v>
                </c:pt>
                <c:pt idx="216">
                  <c:v>9.020270816076302</c:v>
                </c:pt>
                <c:pt idx="217">
                  <c:v>9.020270818699423</c:v>
                </c:pt>
                <c:pt idx="218">
                  <c:v>9.020270821088356</c:v>
                </c:pt>
                <c:pt idx="219">
                  <c:v>9.02027082326401</c:v>
                </c:pt>
                <c:pt idx="220">
                  <c:v>9.020270825245426</c:v>
                </c:pt>
                <c:pt idx="221">
                  <c:v>9.020270827049943</c:v>
                </c:pt>
                <c:pt idx="222">
                  <c:v>9.020270828693358</c:v>
                </c:pt>
                <c:pt idx="223">
                  <c:v>9.02027083019005</c:v>
                </c:pt>
                <c:pt idx="224">
                  <c:v>9.020270831553121</c:v>
                </c:pt>
                <c:pt idx="225">
                  <c:v>9.0202708327945</c:v>
                </c:pt>
                <c:pt idx="226">
                  <c:v>9.02027083392505</c:v>
                </c:pt>
                <c:pt idx="227">
                  <c:v>9.020270834954667</c:v>
                </c:pt>
                <c:pt idx="228">
                  <c:v>9.020270835892362</c:v>
                </c:pt>
                <c:pt idx="229">
                  <c:v>9.02027083674634</c:v>
                </c:pt>
                <c:pt idx="230">
                  <c:v>9.020270837524077</c:v>
                </c:pt>
                <c:pt idx="231">
                  <c:v>9.02027083823238</c:v>
                </c:pt>
                <c:pt idx="232">
                  <c:v>9.020270838877446</c:v>
                </c:pt>
                <c:pt idx="233">
                  <c:v>9.02027083946492</c:v>
                </c:pt>
                <c:pt idx="234">
                  <c:v>9.020270839999947</c:v>
                </c:pt>
                <c:pt idx="235">
                  <c:v>9.020270840487209</c:v>
                </c:pt>
                <c:pt idx="236">
                  <c:v>9.020270840930968</c:v>
                </c:pt>
                <c:pt idx="237">
                  <c:v>9.020270841335108</c:v>
                </c:pt>
                <c:pt idx="238">
                  <c:v>9.020270841703168</c:v>
                </c:pt>
                <c:pt idx="239">
                  <c:v>9.020270842038368</c:v>
                </c:pt>
                <c:pt idx="240">
                  <c:v>9.020270842343642</c:v>
                </c:pt>
                <c:pt idx="241">
                  <c:v>9.020270842621661</c:v>
                </c:pt>
                <c:pt idx="242">
                  <c:v>9.02027084287486</c:v>
                </c:pt>
                <c:pt idx="243">
                  <c:v>9.020270843105454</c:v>
                </c:pt>
                <c:pt idx="244">
                  <c:v>9.02027084331546</c:v>
                </c:pt>
                <c:pt idx="245">
                  <c:v>9.020270843506719</c:v>
                </c:pt>
                <c:pt idx="246">
                  <c:v>9.020270843680901</c:v>
                </c:pt>
                <c:pt idx="247">
                  <c:v>9.020270843839533</c:v>
                </c:pt>
                <c:pt idx="248">
                  <c:v>9.020270843984003</c:v>
                </c:pt>
                <c:pt idx="249">
                  <c:v>9.020270844115574</c:v>
                </c:pt>
                <c:pt idx="250">
                  <c:v>9.0202708442354</c:v>
                </c:pt>
                <c:pt idx="251">
                  <c:v>9.020270844344527</c:v>
                </c:pt>
                <c:pt idx="252">
                  <c:v>9.020270844443912</c:v>
                </c:pt>
                <c:pt idx="253">
                  <c:v>9.020270844534423</c:v>
                </c:pt>
                <c:pt idx="254">
                  <c:v>9.020270844616855</c:v>
                </c:pt>
                <c:pt idx="255">
                  <c:v>9.020270844691927</c:v>
                </c:pt>
                <c:pt idx="256">
                  <c:v>9.020270844760296</c:v>
                </c:pt>
                <c:pt idx="257">
                  <c:v>9.02027084482256</c:v>
                </c:pt>
                <c:pt idx="258">
                  <c:v>9.020270844879267</c:v>
                </c:pt>
                <c:pt idx="259">
                  <c:v>9.020270844930911</c:v>
                </c:pt>
                <c:pt idx="260">
                  <c:v>9.020270844977944</c:v>
                </c:pt>
                <c:pt idx="261">
                  <c:v>9.020270845020777</c:v>
                </c:pt>
                <c:pt idx="262">
                  <c:v>9.020270845059787</c:v>
                </c:pt>
                <c:pt idx="263">
                  <c:v>9.020270845095315</c:v>
                </c:pt>
                <c:pt idx="264">
                  <c:v>9.020270845127671</c:v>
                </c:pt>
                <c:pt idx="265">
                  <c:v>9.020270845157137</c:v>
                </c:pt>
                <c:pt idx="266">
                  <c:v>9.020270845183973</c:v>
                </c:pt>
                <c:pt idx="267">
                  <c:v>9.020270845208413</c:v>
                </c:pt>
                <c:pt idx="268">
                  <c:v>9.020270845230671</c:v>
                </c:pt>
                <c:pt idx="269">
                  <c:v>9.020270845250943</c:v>
                </c:pt>
                <c:pt idx="270">
                  <c:v>9.020270845269405</c:v>
                </c:pt>
                <c:pt idx="271">
                  <c:v>9.020270845286218</c:v>
                </c:pt>
                <c:pt idx="272">
                  <c:v>9.02027084530153</c:v>
                </c:pt>
                <c:pt idx="273">
                  <c:v>9.020270845315475</c:v>
                </c:pt>
                <c:pt idx="274">
                  <c:v>9.020270845328175</c:v>
                </c:pt>
                <c:pt idx="275">
                  <c:v>9.020270845339741</c:v>
                </c:pt>
                <c:pt idx="276">
                  <c:v>9.020270845350275</c:v>
                </c:pt>
                <c:pt idx="277">
                  <c:v>9.020270845359867</c:v>
                </c:pt>
                <c:pt idx="278">
                  <c:v>9.020270845368604</c:v>
                </c:pt>
                <c:pt idx="279">
                  <c:v>9.02027084537656</c:v>
                </c:pt>
                <c:pt idx="280">
                  <c:v>9.020270845383806</c:v>
                </c:pt>
                <c:pt idx="281">
                  <c:v>9.020270845390405</c:v>
                </c:pt>
                <c:pt idx="282">
                  <c:v>9.020270845396416</c:v>
                </c:pt>
                <c:pt idx="283">
                  <c:v>9.020270845401889</c:v>
                </c:pt>
                <c:pt idx="284">
                  <c:v>9.020270845406873</c:v>
                </c:pt>
                <c:pt idx="285">
                  <c:v>9.020270845411414</c:v>
                </c:pt>
                <c:pt idx="286">
                  <c:v>9.02027084541555</c:v>
                </c:pt>
                <c:pt idx="287">
                  <c:v>9.020270845419315</c:v>
                </c:pt>
                <c:pt idx="288">
                  <c:v>9.020270845422745</c:v>
                </c:pt>
                <c:pt idx="289">
                  <c:v>9.020270845425868</c:v>
                </c:pt>
                <c:pt idx="290">
                  <c:v>9.020270845428712</c:v>
                </c:pt>
                <c:pt idx="291">
                  <c:v>9.020270845431302</c:v>
                </c:pt>
                <c:pt idx="292">
                  <c:v>9.02027084543366</c:v>
                </c:pt>
                <c:pt idx="293">
                  <c:v>9.02027084543581</c:v>
                </c:pt>
                <c:pt idx="294">
                  <c:v>9.020270845437768</c:v>
                </c:pt>
                <c:pt idx="295">
                  <c:v>9.02027084543955</c:v>
                </c:pt>
                <c:pt idx="296">
                  <c:v>9.020270845441173</c:v>
                </c:pt>
                <c:pt idx="297">
                  <c:v>9.020270845442651</c:v>
                </c:pt>
                <c:pt idx="298">
                  <c:v>9.020270845443997</c:v>
                </c:pt>
                <c:pt idx="299">
                  <c:v>9.020270845445223</c:v>
                </c:pt>
                <c:pt idx="300">
                  <c:v>9.020270845446339</c:v>
                </c:pt>
                <c:pt idx="301">
                  <c:v>9.020270845447355</c:v>
                </c:pt>
                <c:pt idx="302">
                  <c:v>9.02027084544828</c:v>
                </c:pt>
                <c:pt idx="303">
                  <c:v>9.020270845449124</c:v>
                </c:pt>
                <c:pt idx="304">
                  <c:v>9.020270845449891</c:v>
                </c:pt>
                <c:pt idx="305">
                  <c:v>9.020270845450591</c:v>
                </c:pt>
                <c:pt idx="306">
                  <c:v>9.020270845451229</c:v>
                </c:pt>
                <c:pt idx="307">
                  <c:v>9.02027084545181</c:v>
                </c:pt>
                <c:pt idx="308">
                  <c:v>9.020270845452337</c:v>
                </c:pt>
                <c:pt idx="309">
                  <c:v>9.020270845452819</c:v>
                </c:pt>
                <c:pt idx="310">
                  <c:v>9.020270845453258</c:v>
                </c:pt>
                <c:pt idx="311">
                  <c:v>9.020270845453657</c:v>
                </c:pt>
                <c:pt idx="312">
                  <c:v>9.020270845454021</c:v>
                </c:pt>
                <c:pt idx="313">
                  <c:v>9.020270845454352</c:v>
                </c:pt>
                <c:pt idx="314">
                  <c:v>9.020270845454654</c:v>
                </c:pt>
                <c:pt idx="315">
                  <c:v>9.020270845454927</c:v>
                </c:pt>
                <c:pt idx="316">
                  <c:v>9.020270845455178</c:v>
                </c:pt>
                <c:pt idx="317">
                  <c:v>9.020270845455405</c:v>
                </c:pt>
                <c:pt idx="318">
                  <c:v>9.020270845455613</c:v>
                </c:pt>
                <c:pt idx="319">
                  <c:v>9.020270845455801</c:v>
                </c:pt>
                <c:pt idx="320">
                  <c:v>9.020270845455974</c:v>
                </c:pt>
                <c:pt idx="321">
                  <c:v>9.02027084545613</c:v>
                </c:pt>
                <c:pt idx="322">
                  <c:v>9.020270845456272</c:v>
                </c:pt>
                <c:pt idx="323">
                  <c:v>9.020270845456402</c:v>
                </c:pt>
                <c:pt idx="324">
                  <c:v>9.02027084545652</c:v>
                </c:pt>
                <c:pt idx="325">
                  <c:v>9.02027084545663</c:v>
                </c:pt>
                <c:pt idx="326">
                  <c:v>9.020270845456727</c:v>
                </c:pt>
                <c:pt idx="327">
                  <c:v>9.020270845456816</c:v>
                </c:pt>
                <c:pt idx="328">
                  <c:v>9.020270845456897</c:v>
                </c:pt>
                <c:pt idx="329">
                  <c:v>9.020270845456972</c:v>
                </c:pt>
                <c:pt idx="330">
                  <c:v>9.02027084545704</c:v>
                </c:pt>
                <c:pt idx="331">
                  <c:v>9.020270845457102</c:v>
                </c:pt>
                <c:pt idx="332">
                  <c:v>9.020270845457157</c:v>
                </c:pt>
                <c:pt idx="333">
                  <c:v>9.020270845457208</c:v>
                </c:pt>
                <c:pt idx="334">
                  <c:v>9.020270845457254</c:v>
                </c:pt>
                <c:pt idx="335">
                  <c:v>9.020270845457297</c:v>
                </c:pt>
                <c:pt idx="336">
                  <c:v>9.020270845457336</c:v>
                </c:pt>
                <c:pt idx="337">
                  <c:v>9.020270845457372</c:v>
                </c:pt>
                <c:pt idx="338">
                  <c:v>9.020270845457404</c:v>
                </c:pt>
                <c:pt idx="339">
                  <c:v>9.020270845457432</c:v>
                </c:pt>
                <c:pt idx="340">
                  <c:v>9.020270845457459</c:v>
                </c:pt>
                <c:pt idx="341">
                  <c:v>9.020270845457484</c:v>
                </c:pt>
                <c:pt idx="342">
                  <c:v>9.020270845457505</c:v>
                </c:pt>
                <c:pt idx="343">
                  <c:v>9.020270845457524</c:v>
                </c:pt>
                <c:pt idx="344">
                  <c:v>9.020270845457542</c:v>
                </c:pt>
                <c:pt idx="345">
                  <c:v>9.020270845457558</c:v>
                </c:pt>
                <c:pt idx="346">
                  <c:v>9.020270845457574</c:v>
                </c:pt>
                <c:pt idx="347">
                  <c:v>9.020270845457588</c:v>
                </c:pt>
                <c:pt idx="348">
                  <c:v>9.0202708454576</c:v>
                </c:pt>
                <c:pt idx="349">
                  <c:v>9.020270845457611</c:v>
                </c:pt>
                <c:pt idx="350">
                  <c:v>9.020270845457622</c:v>
                </c:pt>
                <c:pt idx="351">
                  <c:v>9.020270845457631</c:v>
                </c:pt>
                <c:pt idx="352">
                  <c:v>9.02027084545764</c:v>
                </c:pt>
                <c:pt idx="353">
                  <c:v>9.020270845457647</c:v>
                </c:pt>
                <c:pt idx="354">
                  <c:v>9.020270845457654</c:v>
                </c:pt>
                <c:pt idx="355">
                  <c:v>9.020270845457661</c:v>
                </c:pt>
                <c:pt idx="356">
                  <c:v>9.020270845457667</c:v>
                </c:pt>
                <c:pt idx="357">
                  <c:v>9.020270845457672</c:v>
                </c:pt>
                <c:pt idx="358">
                  <c:v>9.020270845457677</c:v>
                </c:pt>
                <c:pt idx="359">
                  <c:v>9.020270845457683</c:v>
                </c:pt>
                <c:pt idx="360">
                  <c:v>9.020270845457686</c:v>
                </c:pt>
                <c:pt idx="361">
                  <c:v>9.02027084545769</c:v>
                </c:pt>
                <c:pt idx="362">
                  <c:v>9.020270845457693</c:v>
                </c:pt>
                <c:pt idx="363">
                  <c:v>9.020270845457697</c:v>
                </c:pt>
                <c:pt idx="364">
                  <c:v>9.0202708454577</c:v>
                </c:pt>
                <c:pt idx="365">
                  <c:v>9.020270845457702</c:v>
                </c:pt>
                <c:pt idx="366">
                  <c:v>9.020270845457704</c:v>
                </c:pt>
                <c:pt idx="367">
                  <c:v>9.020270845457706</c:v>
                </c:pt>
                <c:pt idx="368">
                  <c:v>9.020270845457707</c:v>
                </c:pt>
                <c:pt idx="369">
                  <c:v>9.02027084545771</c:v>
                </c:pt>
                <c:pt idx="370">
                  <c:v>9.020270845457711</c:v>
                </c:pt>
                <c:pt idx="371">
                  <c:v>9.020270845457713</c:v>
                </c:pt>
                <c:pt idx="372">
                  <c:v>9.020270845457715</c:v>
                </c:pt>
                <c:pt idx="373">
                  <c:v>9.020270845457716</c:v>
                </c:pt>
                <c:pt idx="374">
                  <c:v>9.020270845457718</c:v>
                </c:pt>
                <c:pt idx="375">
                  <c:v>9.020270845457718</c:v>
                </c:pt>
                <c:pt idx="376">
                  <c:v>9.020270845457718</c:v>
                </c:pt>
                <c:pt idx="377">
                  <c:v>9.020270845457718</c:v>
                </c:pt>
                <c:pt idx="378">
                  <c:v>9.020270845457718</c:v>
                </c:pt>
                <c:pt idx="379">
                  <c:v>9.020270845457718</c:v>
                </c:pt>
                <c:pt idx="380">
                  <c:v>9.020270845457718</c:v>
                </c:pt>
                <c:pt idx="381">
                  <c:v>9.020270845457718</c:v>
                </c:pt>
                <c:pt idx="382">
                  <c:v>9.020270845457718</c:v>
                </c:pt>
                <c:pt idx="383">
                  <c:v>9.020270845457718</c:v>
                </c:pt>
                <c:pt idx="384">
                  <c:v>9.020270845457718</c:v>
                </c:pt>
                <c:pt idx="385">
                  <c:v>9.020270845457718</c:v>
                </c:pt>
                <c:pt idx="386">
                  <c:v>9.020270845457718</c:v>
                </c:pt>
                <c:pt idx="387">
                  <c:v>9.020270845457718</c:v>
                </c:pt>
                <c:pt idx="388">
                  <c:v>9.020270845457718</c:v>
                </c:pt>
                <c:pt idx="389">
                  <c:v>9.020270845457718</c:v>
                </c:pt>
                <c:pt idx="390">
                  <c:v>9.020270845457718</c:v>
                </c:pt>
                <c:pt idx="391">
                  <c:v>9.020270845457718</c:v>
                </c:pt>
                <c:pt idx="392">
                  <c:v>9.020270845457718</c:v>
                </c:pt>
                <c:pt idx="393">
                  <c:v>9.020270845457718</c:v>
                </c:pt>
                <c:pt idx="394">
                  <c:v>9.020270845457718</c:v>
                </c:pt>
                <c:pt idx="395">
                  <c:v>9.020270845457718</c:v>
                </c:pt>
                <c:pt idx="396">
                  <c:v>9.020270845457718</c:v>
                </c:pt>
                <c:pt idx="397">
                  <c:v>9.020270845457718</c:v>
                </c:pt>
                <c:pt idx="398">
                  <c:v>9.020270845457718</c:v>
                </c:pt>
                <c:pt idx="399">
                  <c:v>9.020270845457718</c:v>
                </c:pt>
                <c:pt idx="400">
                  <c:v>9.020270845457718</c:v>
                </c:pt>
                <c:pt idx="401">
                  <c:v>9.020270845457718</c:v>
                </c:pt>
                <c:pt idx="402">
                  <c:v>9.020270845457718</c:v>
                </c:pt>
                <c:pt idx="403">
                  <c:v>9.020270845457718</c:v>
                </c:pt>
                <c:pt idx="404">
                  <c:v>9.020270845457718</c:v>
                </c:pt>
                <c:pt idx="405">
                  <c:v>9.020270845457718</c:v>
                </c:pt>
                <c:pt idx="406">
                  <c:v>9.020270845457718</c:v>
                </c:pt>
                <c:pt idx="407">
                  <c:v>9.020270845457718</c:v>
                </c:pt>
                <c:pt idx="408">
                  <c:v>9.020270845457718</c:v>
                </c:pt>
                <c:pt idx="409">
                  <c:v>9.020270845457718</c:v>
                </c:pt>
                <c:pt idx="410">
                  <c:v>9.020270845457718</c:v>
                </c:pt>
                <c:pt idx="411">
                  <c:v>9.020270845457718</c:v>
                </c:pt>
                <c:pt idx="412">
                  <c:v>9.020270845457718</c:v>
                </c:pt>
                <c:pt idx="413">
                  <c:v>9.020270845457718</c:v>
                </c:pt>
                <c:pt idx="414">
                  <c:v>9.020270845457718</c:v>
                </c:pt>
                <c:pt idx="415">
                  <c:v>9.020270845457718</c:v>
                </c:pt>
                <c:pt idx="416">
                  <c:v>9.020270845457718</c:v>
                </c:pt>
                <c:pt idx="417">
                  <c:v>9.020270845457718</c:v>
                </c:pt>
                <c:pt idx="418">
                  <c:v>9.020270845457718</c:v>
                </c:pt>
                <c:pt idx="419">
                  <c:v>9.020270845457718</c:v>
                </c:pt>
                <c:pt idx="420">
                  <c:v>9.020270845457718</c:v>
                </c:pt>
                <c:pt idx="421">
                  <c:v>9.020270845457718</c:v>
                </c:pt>
                <c:pt idx="422">
                  <c:v>9.020270845457718</c:v>
                </c:pt>
                <c:pt idx="423">
                  <c:v>9.020270845457718</c:v>
                </c:pt>
                <c:pt idx="424">
                  <c:v>9.020270845457718</c:v>
                </c:pt>
                <c:pt idx="425">
                  <c:v>9.020270845457718</c:v>
                </c:pt>
                <c:pt idx="426">
                  <c:v>9.020270845457718</c:v>
                </c:pt>
                <c:pt idx="427">
                  <c:v>9.020270845457718</c:v>
                </c:pt>
                <c:pt idx="428">
                  <c:v>9.020270845457718</c:v>
                </c:pt>
                <c:pt idx="429">
                  <c:v>9.020270845457718</c:v>
                </c:pt>
                <c:pt idx="430">
                  <c:v>9.020270845457718</c:v>
                </c:pt>
                <c:pt idx="431">
                  <c:v>9.020270845457718</c:v>
                </c:pt>
                <c:pt idx="432">
                  <c:v>9.020270845457718</c:v>
                </c:pt>
                <c:pt idx="433">
                  <c:v>9.020270845457718</c:v>
                </c:pt>
                <c:pt idx="434">
                  <c:v>9.020270845457718</c:v>
                </c:pt>
                <c:pt idx="435">
                  <c:v>9.020270845457718</c:v>
                </c:pt>
                <c:pt idx="436">
                  <c:v>9.020270845457718</c:v>
                </c:pt>
                <c:pt idx="437">
                  <c:v>9.020270845457718</c:v>
                </c:pt>
                <c:pt idx="438">
                  <c:v>9.020270845457718</c:v>
                </c:pt>
                <c:pt idx="439">
                  <c:v>9.020270845457718</c:v>
                </c:pt>
                <c:pt idx="440">
                  <c:v>9.020270845457718</c:v>
                </c:pt>
                <c:pt idx="441">
                  <c:v>9.020270845457718</c:v>
                </c:pt>
                <c:pt idx="442">
                  <c:v>9.020270845457718</c:v>
                </c:pt>
                <c:pt idx="443">
                  <c:v>9.020270845457718</c:v>
                </c:pt>
                <c:pt idx="444">
                  <c:v>9.020270845457718</c:v>
                </c:pt>
                <c:pt idx="445">
                  <c:v>9.020270845457718</c:v>
                </c:pt>
                <c:pt idx="446">
                  <c:v>9.020270845457718</c:v>
                </c:pt>
                <c:pt idx="447">
                  <c:v>9.020270845457718</c:v>
                </c:pt>
                <c:pt idx="448">
                  <c:v>9.020270845457718</c:v>
                </c:pt>
                <c:pt idx="449">
                  <c:v>9.020270845457718</c:v>
                </c:pt>
                <c:pt idx="450">
                  <c:v>9.020270845457718</c:v>
                </c:pt>
                <c:pt idx="451">
                  <c:v>9.020270845457718</c:v>
                </c:pt>
                <c:pt idx="452">
                  <c:v>9.020270845457718</c:v>
                </c:pt>
                <c:pt idx="453">
                  <c:v>9.020270845457718</c:v>
                </c:pt>
                <c:pt idx="454">
                  <c:v>9.020270845457718</c:v>
                </c:pt>
                <c:pt idx="455">
                  <c:v>9.020270845457718</c:v>
                </c:pt>
                <c:pt idx="456">
                  <c:v>9.020270845457718</c:v>
                </c:pt>
                <c:pt idx="457">
                  <c:v>9.020270845457718</c:v>
                </c:pt>
                <c:pt idx="458">
                  <c:v>9.020270845457718</c:v>
                </c:pt>
                <c:pt idx="459">
                  <c:v>9.020270845457718</c:v>
                </c:pt>
                <c:pt idx="460">
                  <c:v>9.020270845457718</c:v>
                </c:pt>
                <c:pt idx="461">
                  <c:v>9.020270845457718</c:v>
                </c:pt>
                <c:pt idx="462">
                  <c:v>9.020270845457718</c:v>
                </c:pt>
                <c:pt idx="463">
                  <c:v>9.020270845457718</c:v>
                </c:pt>
                <c:pt idx="464">
                  <c:v>9.020270845457718</c:v>
                </c:pt>
                <c:pt idx="465">
                  <c:v>9.020270845457718</c:v>
                </c:pt>
                <c:pt idx="466">
                  <c:v>9.020270845457718</c:v>
                </c:pt>
                <c:pt idx="467">
                  <c:v>9.020270845457718</c:v>
                </c:pt>
                <c:pt idx="468">
                  <c:v>9.020270845457718</c:v>
                </c:pt>
                <c:pt idx="469">
                  <c:v>9.020270845457718</c:v>
                </c:pt>
                <c:pt idx="470">
                  <c:v>9.020270845457718</c:v>
                </c:pt>
                <c:pt idx="471">
                  <c:v>9.020270845457718</c:v>
                </c:pt>
                <c:pt idx="472">
                  <c:v>9.020270845457718</c:v>
                </c:pt>
                <c:pt idx="473">
                  <c:v>9.020270845457718</c:v>
                </c:pt>
                <c:pt idx="474">
                  <c:v>9.020270845457718</c:v>
                </c:pt>
                <c:pt idx="475">
                  <c:v>9.020270845457718</c:v>
                </c:pt>
                <c:pt idx="476">
                  <c:v>9.020270845457718</c:v>
                </c:pt>
                <c:pt idx="477">
                  <c:v>9.020270845457718</c:v>
                </c:pt>
                <c:pt idx="478">
                  <c:v>9.020270845457718</c:v>
                </c:pt>
                <c:pt idx="479">
                  <c:v>9.020270845457718</c:v>
                </c:pt>
                <c:pt idx="480">
                  <c:v>9.020270845457718</c:v>
                </c:pt>
                <c:pt idx="481">
                  <c:v>9.020270845457718</c:v>
                </c:pt>
                <c:pt idx="482">
                  <c:v>9.020270845457718</c:v>
                </c:pt>
                <c:pt idx="483">
                  <c:v>9.020270845457718</c:v>
                </c:pt>
                <c:pt idx="484">
                  <c:v>9.020270845457718</c:v>
                </c:pt>
                <c:pt idx="485">
                  <c:v>9.020270845457718</c:v>
                </c:pt>
                <c:pt idx="486">
                  <c:v>9.020270845457718</c:v>
                </c:pt>
                <c:pt idx="487">
                  <c:v>9.020270845457718</c:v>
                </c:pt>
                <c:pt idx="488">
                  <c:v>9.020270845457718</c:v>
                </c:pt>
                <c:pt idx="489">
                  <c:v>9.020270845457718</c:v>
                </c:pt>
                <c:pt idx="490">
                  <c:v>9.020270845457718</c:v>
                </c:pt>
                <c:pt idx="491">
                  <c:v>9.020270845457718</c:v>
                </c:pt>
                <c:pt idx="492">
                  <c:v>9.020270845457718</c:v>
                </c:pt>
                <c:pt idx="493">
                  <c:v>9.020270845457718</c:v>
                </c:pt>
                <c:pt idx="494">
                  <c:v>9.020270845457718</c:v>
                </c:pt>
                <c:pt idx="495">
                  <c:v>9.020270845457718</c:v>
                </c:pt>
                <c:pt idx="496">
                  <c:v>9.020270845457718</c:v>
                </c:pt>
                <c:pt idx="497">
                  <c:v>9.020270845457718</c:v>
                </c:pt>
                <c:pt idx="498">
                  <c:v>9.020270845457718</c:v>
                </c:pt>
                <c:pt idx="499">
                  <c:v>9.020270845457718</c:v>
                </c:pt>
                <c:pt idx="500">
                  <c:v>9.020270845457718</c:v>
                </c:pt>
              </c:numCache>
            </c:numRef>
          </c:yVal>
          <c:smooth val="1"/>
        </c:ser>
        <c:axId val="55324586"/>
        <c:axId val="20965619"/>
      </c:scatterChart>
      <c:valAx>
        <c:axId val="5532458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65619"/>
        <c:crosses val="autoZero"/>
        <c:crossBetween val="midCat"/>
        <c:dispUnits/>
        <c:majorUnit val="1"/>
      </c:valAx>
      <c:valAx>
        <c:axId val="2096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324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distance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15"/>
          <c:w val="0.919"/>
          <c:h val="0.8235"/>
        </c:manualLayout>
      </c:layout>
      <c:scatterChart>
        <c:scatterStyle val="smooth"/>
        <c:varyColors val="0"/>
        <c:ser>
          <c:idx val="0"/>
          <c:order val="0"/>
          <c:tx>
            <c:strRef>
              <c:f>'Drag Race'!$B$24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Race'!$A$26:$A$526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</c:numCache>
            </c:numRef>
          </c:xVal>
          <c:yVal>
            <c:numRef>
              <c:f>'Drag Race'!$B$26:$B$526</c:f>
              <c:numCache>
                <c:ptCount val="501"/>
                <c:pt idx="0">
                  <c:v>0</c:v>
                </c:pt>
                <c:pt idx="1">
                  <c:v>0.0016087000000000002</c:v>
                </c:pt>
                <c:pt idx="2">
                  <c:v>0.006434800000000001</c:v>
                </c:pt>
                <c:pt idx="3">
                  <c:v>0.014478300000000003</c:v>
                </c:pt>
                <c:pt idx="4">
                  <c:v>0.025739200000000004</c:v>
                </c:pt>
                <c:pt idx="5">
                  <c:v>0.0402175</c:v>
                </c:pt>
                <c:pt idx="6">
                  <c:v>0.05791320000000001</c:v>
                </c:pt>
                <c:pt idx="7">
                  <c:v>0.07882630000000002</c:v>
                </c:pt>
                <c:pt idx="8">
                  <c:v>0.10295680000000001</c:v>
                </c:pt>
                <c:pt idx="9">
                  <c:v>0.13030470000000002</c:v>
                </c:pt>
                <c:pt idx="10">
                  <c:v>0.16087000000000004</c:v>
                </c:pt>
                <c:pt idx="11">
                  <c:v>0.19465270000000007</c:v>
                </c:pt>
                <c:pt idx="12">
                  <c:v>0.23165280000000008</c:v>
                </c:pt>
                <c:pt idx="13">
                  <c:v>0.27187030000000006</c:v>
                </c:pt>
                <c:pt idx="14">
                  <c:v>0.31530520000000006</c:v>
                </c:pt>
                <c:pt idx="15">
                  <c:v>0.3619575000000001</c:v>
                </c:pt>
                <c:pt idx="16">
                  <c:v>0.4118272000000001</c:v>
                </c:pt>
                <c:pt idx="17">
                  <c:v>0.4649143000000001</c:v>
                </c:pt>
                <c:pt idx="18">
                  <c:v>0.5211950965732018</c:v>
                </c:pt>
                <c:pt idx="19">
                  <c:v>0.5805043806396029</c:v>
                </c:pt>
                <c:pt idx="20">
                  <c:v>0.6425717742638869</c:v>
                </c:pt>
                <c:pt idx="21">
                  <c:v>0.7071510383681938</c:v>
                </c:pt>
                <c:pt idx="22">
                  <c:v>0.7740179176581911</c:v>
                </c:pt>
                <c:pt idx="23">
                  <c:v>0.8429681779502823</c:v>
                </c:pt>
                <c:pt idx="24">
                  <c:v>0.913815818722726</c:v>
                </c:pt>
                <c:pt idx="25">
                  <c:v>0.9863914452469854</c:v>
                </c:pt>
                <c:pt idx="26">
                  <c:v>1.0605407860522749</c:v>
                </c:pt>
                <c:pt idx="27">
                  <c:v>1.1361233427482138</c:v>
                </c:pt>
                <c:pt idx="28">
                  <c:v>1.213011160388894</c:v>
                </c:pt>
                <c:pt idx="29">
                  <c:v>1.2910877076166392</c:v>
                </c:pt>
                <c:pt idx="30">
                  <c:v>1.3702468567845225</c:v>
                </c:pt>
                <c:pt idx="31">
                  <c:v>1.4503919551317186</c:v>
                </c:pt>
                <c:pt idx="32">
                  <c:v>1.5314349788826536</c:v>
                </c:pt>
                <c:pt idx="33">
                  <c:v>1.6132957628666684</c:v>
                </c:pt>
                <c:pt idx="34">
                  <c:v>1.6959012989158575</c:v>
                </c:pt>
                <c:pt idx="35">
                  <c:v>1.7791850969006902</c:v>
                </c:pt>
                <c:pt idx="36">
                  <c:v>1.8630866028112276</c:v>
                </c:pt>
                <c:pt idx="37">
                  <c:v>1.9475506687910051</c:v>
                </c:pt>
                <c:pt idx="38">
                  <c:v>2.0325270704853393</c:v>
                </c:pt>
                <c:pt idx="39">
                  <c:v>2.117970067479914</c:v>
                </c:pt>
                <c:pt idx="40">
                  <c:v>2.2038380029826206</c:v>
                </c:pt>
                <c:pt idx="41">
                  <c:v>2.290092939245087</c:v>
                </c:pt>
                <c:pt idx="42">
                  <c:v>2.3767003255331187</c:v>
                </c:pt>
                <c:pt idx="43">
                  <c:v>2.4636286957401428</c:v>
                </c:pt>
                <c:pt idx="44">
                  <c:v>2.550849392997184</c:v>
                </c:pt>
                <c:pt idx="45">
                  <c:v>2.638336318869166</c:v>
                </c:pt>
                <c:pt idx="46">
                  <c:v>2.7260657049425183</c:v>
                </c:pt>
                <c:pt idx="47">
                  <c:v>2.814015904805034</c:v>
                </c:pt>
                <c:pt idx="48">
                  <c:v>2.9021672045973896</c:v>
                </c:pt>
                <c:pt idx="49">
                  <c:v>2.9905016504782886</c:v>
                </c:pt>
                <c:pt idx="50">
                  <c:v>3.0790028914932055</c:v>
                </c:pt>
                <c:pt idx="51">
                  <c:v>3.1676560364715285</c:v>
                </c:pt>
                <c:pt idx="52">
                  <c:v>3.256447523699668</c:v>
                </c:pt>
                <c:pt idx="53">
                  <c:v>3.345365002229517</c:v>
                </c:pt>
                <c:pt idx="54">
                  <c:v>3.434397223783478</c:v>
                </c:pt>
                <c:pt idx="55">
                  <c:v>3.5235339443100164</c:v>
                </c:pt>
                <c:pt idx="56">
                  <c:v>3.612765834328158</c:v>
                </c:pt>
                <c:pt idx="57">
                  <c:v>3.702084397276269</c:v>
                </c:pt>
                <c:pt idx="58">
                  <c:v>3.7914818951505085</c:v>
                </c:pt>
                <c:pt idx="59">
                  <c:v>3.8809512807821505</c:v>
                </c:pt>
                <c:pt idx="60">
                  <c:v>3.970486136161061</c:v>
                </c:pt>
                <c:pt idx="61">
                  <c:v>4.060080616265547</c:v>
                </c:pt>
                <c:pt idx="62">
                  <c:v>4.149729397906978</c:v>
                </c:pt>
                <c:pt idx="63">
                  <c:v>4.239427633141463</c:v>
                </c:pt>
                <c:pt idx="64">
                  <c:v>4.32917090684085</c:v>
                </c:pt>
                <c:pt idx="65">
                  <c:v>4.418955198051718</c:v>
                </c:pt>
                <c:pt idx="66">
                  <c:v>4.508776844804158</c:v>
                </c:pt>
                <c:pt idx="67">
                  <c:v>4.598632512062373</c:v>
                </c:pt>
                <c:pt idx="68">
                  <c:v>4.6885191625365845</c:v>
                </c:pt>
                <c:pt idx="69">
                  <c:v>4.7784340301008</c:v>
                </c:pt>
                <c:pt idx="70">
                  <c:v>4.868374595583798</c:v>
                </c:pt>
                <c:pt idx="71">
                  <c:v>4.9583385647214495</c:v>
                </c:pt>
                <c:pt idx="72">
                  <c:v>5.048323848077414</c:v>
                </c:pt>
                <c:pt idx="73">
                  <c:v>5.138328542756484</c:v>
                </c:pt>
                <c:pt idx="74">
                  <c:v>5.228350915750522</c:v>
                </c:pt>
                <c:pt idx="75">
                  <c:v>5.318389388771256</c:v>
                </c:pt>
                <c:pt idx="76">
                  <c:v>5.408442524437158</c:v>
                </c:pt>
                <c:pt idx="77">
                  <c:v>5.498509013693547</c:v>
                </c:pt>
                <c:pt idx="78">
                  <c:v>5.588587664355799</c:v>
                </c:pt>
                <c:pt idx="79">
                  <c:v>5.6786773906753965</c:v>
                </c:pt>
                <c:pt idx="80">
                  <c:v>5.7687772038375025</c:v>
                </c:pt>
                <c:pt idx="81">
                  <c:v>5.858886203306898</c:v>
                </c:pt>
                <c:pt idx="82">
                  <c:v>5.949003568946531</c:v>
                </c:pt>
                <c:pt idx="83">
                  <c:v>6.03912855383972</c:v>
                </c:pt>
                <c:pt idx="84">
                  <c:v>6.129260477753162</c:v>
                </c:pt>
                <c:pt idx="85">
                  <c:v>6.219398721183567</c:v>
                </c:pt>
                <c:pt idx="86">
                  <c:v>6.309542719935787</c:v>
                </c:pt>
                <c:pt idx="87">
                  <c:v>6.399691960185006</c:v>
                </c:pt>
                <c:pt idx="88">
                  <c:v>6.489845973979766</c:v>
                </c:pt>
                <c:pt idx="89">
                  <c:v>6.580004335146477</c:v>
                </c:pt>
                <c:pt idx="90">
                  <c:v>6.670166655559564</c:v>
                </c:pt>
                <c:pt idx="91">
                  <c:v>6.760332581744605</c:v>
                </c:pt>
                <c:pt idx="92">
                  <c:v>6.850501791784745</c:v>
                </c:pt>
                <c:pt idx="93">
                  <c:v>6.940673992503285</c:v>
                </c:pt>
                <c:pt idx="94">
                  <c:v>7.030848916897819</c:v>
                </c:pt>
                <c:pt idx="95">
                  <c:v>7.121026321803434</c:v>
                </c:pt>
                <c:pt idx="96">
                  <c:v>7.211205985764549</c:v>
                </c:pt>
                <c:pt idx="97">
                  <c:v>7.301387707096736</c:v>
                </c:pt>
                <c:pt idx="98">
                  <c:v>7.391571302121594</c:v>
                </c:pt>
                <c:pt idx="99">
                  <c:v>7.4817566035592</c:v>
                </c:pt>
                <c:pt idx="100">
                  <c:v>7.571943459064081</c:v>
                </c:pt>
                <c:pt idx="101">
                  <c:v>7.662131729891898</c:v>
                </c:pt>
                <c:pt idx="102">
                  <c:v>7.752321289685154</c:v>
                </c:pt>
                <c:pt idx="103">
                  <c:v>7.842512023367327</c:v>
                </c:pt>
                <c:pt idx="104">
                  <c:v>7.932703826135716</c:v>
                </c:pt>
                <c:pt idx="105">
                  <c:v>8.022896602544222</c:v>
                </c:pt>
                <c:pt idx="106">
                  <c:v>8.113090265668</c:v>
                </c:pt>
                <c:pt idx="107">
                  <c:v>8.203284736342699</c:v>
                </c:pt>
                <c:pt idx="108">
                  <c:v>8.29347994247162</c:v>
                </c:pt>
                <c:pt idx="109">
                  <c:v>8.38367581839473</c:v>
                </c:pt>
                <c:pt idx="110">
                  <c:v>8.473872304314003</c:v>
                </c:pt>
                <c:pt idx="111">
                  <c:v>8.564069345770076</c:v>
                </c:pt>
                <c:pt idx="112">
                  <c:v>8.654266893165618</c:v>
                </c:pt>
                <c:pt idx="113">
                  <c:v>8.74446490133126</c:v>
                </c:pt>
                <c:pt idx="114">
                  <c:v>8.834663329130272</c:v>
                </c:pt>
                <c:pt idx="115">
                  <c:v>8.924862139098542</c:v>
                </c:pt>
                <c:pt idx="116">
                  <c:v>9.01506129711668</c:v>
                </c:pt>
                <c:pt idx="117">
                  <c:v>9.105260772111421</c:v>
                </c:pt>
                <c:pt idx="118">
                  <c:v>9.195460535783662</c:v>
                </c:pt>
                <c:pt idx="119">
                  <c:v>9.28566056236079</c:v>
                </c:pt>
                <c:pt idx="120">
                  <c:v>9.375860828371131</c:v>
                </c:pt>
                <c:pt idx="121">
                  <c:v>9.466061312438516</c:v>
                </c:pt>
                <c:pt idx="122">
                  <c:v>9.556261995095202</c:v>
                </c:pt>
                <c:pt idx="123">
                  <c:v>9.646462858611493</c:v>
                </c:pt>
                <c:pt idx="124">
                  <c:v>9.736663886840567</c:v>
                </c:pt>
                <c:pt idx="125">
                  <c:v>9.826865065077163</c:v>
                </c:pt>
                <c:pt idx="126">
                  <c:v>9.917066379928878</c:v>
                </c:pt>
                <c:pt idx="127">
                  <c:v>10.007267819198958</c:v>
                </c:pt>
                <c:pt idx="128">
                  <c:v>10.097469371779555</c:v>
                </c:pt>
                <c:pt idx="129">
                  <c:v>10.18767102755451</c:v>
                </c:pt>
                <c:pt idx="130">
                  <c:v>10.277872777310815</c:v>
                </c:pt>
                <c:pt idx="131">
                  <c:v>10.368074612657983</c:v>
                </c:pt>
                <c:pt idx="132">
                  <c:v>10.458276525954616</c:v>
                </c:pt>
                <c:pt idx="133">
                  <c:v>10.548478510241525</c:v>
                </c:pt>
                <c:pt idx="134">
                  <c:v>10.638680559180825</c:v>
                </c:pt>
                <c:pt idx="135">
                  <c:v>10.728882667000468</c:v>
                </c:pt>
                <c:pt idx="136">
                  <c:v>10.81908482844372</c:v>
                </c:pt>
                <c:pt idx="137">
                  <c:v>10.909287038723164</c:v>
                </c:pt>
                <c:pt idx="138">
                  <c:v>10.99948929347879</c:v>
                </c:pt>
                <c:pt idx="139">
                  <c:v>11.089691588739846</c:v>
                </c:pt>
                <c:pt idx="140">
                  <c:v>11.179893920890079</c:v>
                </c:pt>
                <c:pt idx="141">
                  <c:v>11.270096286636088</c:v>
                </c:pt>
                <c:pt idx="142">
                  <c:v>11.360298682978504</c:v>
                </c:pt>
                <c:pt idx="143">
                  <c:v>11.450501107185735</c:v>
                </c:pt>
                <c:pt idx="144">
                  <c:v>11.54070355677006</c:v>
                </c:pt>
                <c:pt idx="145">
                  <c:v>11.630906029465857</c:v>
                </c:pt>
                <c:pt idx="146">
                  <c:v>11.721108523209775</c:v>
                </c:pt>
                <c:pt idx="147">
                  <c:v>11.811311036122676</c:v>
                </c:pt>
                <c:pt idx="148">
                  <c:v>11.901513566493188</c:v>
                </c:pt>
                <c:pt idx="149">
                  <c:v>11.991716112762726</c:v>
                </c:pt>
                <c:pt idx="150">
                  <c:v>12.081918673511852</c:v>
                </c:pt>
                <c:pt idx="151">
                  <c:v>12.172121247447857</c:v>
                </c:pt>
                <c:pt idx="152">
                  <c:v>12.262323833393438</c:v>
                </c:pt>
                <c:pt idx="153">
                  <c:v>12.352526430276404</c:v>
                </c:pt>
                <c:pt idx="154">
                  <c:v>12.442729037120284</c:v>
                </c:pt>
                <c:pt idx="155">
                  <c:v>12.532931653035783</c:v>
                </c:pt>
                <c:pt idx="156">
                  <c:v>12.623134277213007</c:v>
                </c:pt>
                <c:pt idx="157">
                  <c:v>12.71333690891436</c:v>
                </c:pt>
                <c:pt idx="158">
                  <c:v>12.803539547468105</c:v>
                </c:pt>
                <c:pt idx="159">
                  <c:v>12.89374219226247</c:v>
                </c:pt>
                <c:pt idx="160">
                  <c:v>12.983944842740305</c:v>
                </c:pt>
                <c:pt idx="161">
                  <c:v>13.0741474983942</c:v>
                </c:pt>
                <c:pt idx="162">
                  <c:v>13.164350158762046</c:v>
                </c:pt>
                <c:pt idx="163">
                  <c:v>13.254552823422989</c:v>
                </c:pt>
                <c:pt idx="164">
                  <c:v>13.344755491993748</c:v>
                </c:pt>
                <c:pt idx="165">
                  <c:v>13.434958164125263</c:v>
                </c:pt>
                <c:pt idx="166">
                  <c:v>13.525160839499636</c:v>
                </c:pt>
                <c:pt idx="167">
                  <c:v>13.61536351782735</c:v>
                </c:pt>
                <c:pt idx="168">
                  <c:v>13.705566198844735</c:v>
                </c:pt>
                <c:pt idx="169">
                  <c:v>13.795768882311666</c:v>
                </c:pt>
                <c:pt idx="170">
                  <c:v>13.885971568009449</c:v>
                </c:pt>
                <c:pt idx="171">
                  <c:v>13.976174255738917</c:v>
                </c:pt>
                <c:pt idx="172">
                  <c:v>14.066376945318686</c:v>
                </c:pt>
                <c:pt idx="173">
                  <c:v>14.156579636583563</c:v>
                </c:pt>
                <c:pt idx="174">
                  <c:v>14.246782329383107</c:v>
                </c:pt>
                <c:pt idx="175">
                  <c:v>14.336985023580304</c:v>
                </c:pt>
                <c:pt idx="176">
                  <c:v>14.427187719050375</c:v>
                </c:pt>
                <c:pt idx="177">
                  <c:v>14.517390415679678</c:v>
                </c:pt>
                <c:pt idx="178">
                  <c:v>14.607593113364722</c:v>
                </c:pt>
                <c:pt idx="179">
                  <c:v>14.697795812011249</c:v>
                </c:pt>
                <c:pt idx="180">
                  <c:v>14.787998511533422</c:v>
                </c:pt>
                <c:pt idx="181">
                  <c:v>14.878201211853064</c:v>
                </c:pt>
                <c:pt idx="182">
                  <c:v>14.968403912898978</c:v>
                </c:pt>
                <c:pt idx="183">
                  <c:v>15.058606614606324</c:v>
                </c:pt>
                <c:pt idx="184">
                  <c:v>15.14880931691605</c:v>
                </c:pt>
                <c:pt idx="185">
                  <c:v>15.239012019774378</c:v>
                </c:pt>
                <c:pt idx="186">
                  <c:v>15.32921472313233</c:v>
                </c:pt>
                <c:pt idx="187">
                  <c:v>15.419417426945298</c:v>
                </c:pt>
                <c:pt idx="188">
                  <c:v>15.509620131172662</c:v>
                </c:pt>
                <c:pt idx="189">
                  <c:v>15.599822835777424</c:v>
                </c:pt>
                <c:pt idx="190">
                  <c:v>15.69002554072589</c:v>
                </c:pt>
                <c:pt idx="191">
                  <c:v>15.780228245987376</c:v>
                </c:pt>
                <c:pt idx="192">
                  <c:v>15.870430951533935</c:v>
                </c:pt>
                <c:pt idx="193">
                  <c:v>15.960633657340116</c:v>
                </c:pt>
                <c:pt idx="194">
                  <c:v>16.050836363382743</c:v>
                </c:pt>
                <c:pt idx="195">
                  <c:v>16.141039069640705</c:v>
                </c:pt>
                <c:pt idx="196">
                  <c:v>16.231241776094777</c:v>
                </c:pt>
                <c:pt idx="197">
                  <c:v>16.32144448272745</c:v>
                </c:pt>
                <c:pt idx="198">
                  <c:v>16.41164718952278</c:v>
                </c:pt>
                <c:pt idx="199">
                  <c:v>16.50184989646624</c:v>
                </c:pt>
                <c:pt idx="200">
                  <c:v>16.592052603544612</c:v>
                </c:pt>
                <c:pt idx="201">
                  <c:v>16.68225531074585</c:v>
                </c:pt>
                <c:pt idx="202">
                  <c:v>16.772458018058984</c:v>
                </c:pt>
                <c:pt idx="203">
                  <c:v>16.862660725474022</c:v>
                </c:pt>
                <c:pt idx="204">
                  <c:v>16.95286343298187</c:v>
                </c:pt>
                <c:pt idx="205">
                  <c:v>17.04306614057424</c:v>
                </c:pt>
                <c:pt idx="206">
                  <c:v>17.133268848243585</c:v>
                </c:pt>
                <c:pt idx="207">
                  <c:v>17.223471555983036</c:v>
                </c:pt>
                <c:pt idx="208">
                  <c:v>17.313674263786332</c:v>
                </c:pt>
                <c:pt idx="209">
                  <c:v>17.403876971647772</c:v>
                </c:pt>
                <c:pt idx="210">
                  <c:v>17.494079679562166</c:v>
                </c:pt>
                <c:pt idx="211">
                  <c:v>17.584282387524787</c:v>
                </c:pt>
                <c:pt idx="212">
                  <c:v>17.67448509553133</c:v>
                </c:pt>
                <c:pt idx="213">
                  <c:v>17.764687803577875</c:v>
                </c:pt>
                <c:pt idx="214">
                  <c:v>17.854890511660845</c:v>
                </c:pt>
                <c:pt idx="215">
                  <c:v>17.945093219776993</c:v>
                </c:pt>
                <c:pt idx="216">
                  <c:v>18.035295927923354</c:v>
                </c:pt>
                <c:pt idx="217">
                  <c:v>18.125498636097234</c:v>
                </c:pt>
                <c:pt idx="218">
                  <c:v>18.21570134429617</c:v>
                </c:pt>
                <c:pt idx="219">
                  <c:v>18.305904052517935</c:v>
                </c:pt>
                <c:pt idx="220">
                  <c:v>18.396106760760482</c:v>
                </c:pt>
                <c:pt idx="221">
                  <c:v>18.486309469021958</c:v>
                </c:pt>
                <c:pt idx="222">
                  <c:v>18.576512177300675</c:v>
                </c:pt>
                <c:pt idx="223">
                  <c:v>18.66671488559509</c:v>
                </c:pt>
                <c:pt idx="224">
                  <c:v>18.756917593903808</c:v>
                </c:pt>
                <c:pt idx="225">
                  <c:v>18.847120302225544</c:v>
                </c:pt>
                <c:pt idx="226">
                  <c:v>18.937323010559144</c:v>
                </c:pt>
                <c:pt idx="227">
                  <c:v>19.027525718903544</c:v>
                </c:pt>
                <c:pt idx="228">
                  <c:v>19.117728427257777</c:v>
                </c:pt>
                <c:pt idx="229">
                  <c:v>19.20793113562097</c:v>
                </c:pt>
                <c:pt idx="230">
                  <c:v>19.29813384399232</c:v>
                </c:pt>
                <c:pt idx="231">
                  <c:v>19.388336552371104</c:v>
                </c:pt>
                <c:pt idx="232">
                  <c:v>19.478539260756655</c:v>
                </c:pt>
                <c:pt idx="233">
                  <c:v>19.568741969148366</c:v>
                </c:pt>
                <c:pt idx="234">
                  <c:v>19.65894467754569</c:v>
                </c:pt>
                <c:pt idx="235">
                  <c:v>19.749147385948127</c:v>
                </c:pt>
                <c:pt idx="236">
                  <c:v>19.83935009435522</c:v>
                </c:pt>
                <c:pt idx="237">
                  <c:v>19.929552802766548</c:v>
                </c:pt>
                <c:pt idx="238">
                  <c:v>20.01975551118174</c:v>
                </c:pt>
                <c:pt idx="239">
                  <c:v>20.109958219600447</c:v>
                </c:pt>
                <c:pt idx="240">
                  <c:v>20.200160928022356</c:v>
                </c:pt>
                <c:pt idx="241">
                  <c:v>20.290363636447182</c:v>
                </c:pt>
                <c:pt idx="242">
                  <c:v>20.380566344874666</c:v>
                </c:pt>
                <c:pt idx="243">
                  <c:v>20.47076905330457</c:v>
                </c:pt>
                <c:pt idx="244">
                  <c:v>20.560971761736674</c:v>
                </c:pt>
                <c:pt idx="245">
                  <c:v>20.651174470170783</c:v>
                </c:pt>
                <c:pt idx="246">
                  <c:v>20.741377178606722</c:v>
                </c:pt>
                <c:pt idx="247">
                  <c:v>20.831579887044324</c:v>
                </c:pt>
                <c:pt idx="248">
                  <c:v>20.921782595483442</c:v>
                </c:pt>
                <c:pt idx="249">
                  <c:v>21.01198530392394</c:v>
                </c:pt>
                <c:pt idx="250">
                  <c:v>21.102188012365694</c:v>
                </c:pt>
                <c:pt idx="251">
                  <c:v>21.192390720808593</c:v>
                </c:pt>
                <c:pt idx="252">
                  <c:v>21.282593429252536</c:v>
                </c:pt>
                <c:pt idx="253">
                  <c:v>21.372796137697428</c:v>
                </c:pt>
                <c:pt idx="254">
                  <c:v>21.462998846143183</c:v>
                </c:pt>
                <c:pt idx="255">
                  <c:v>21.553201554589727</c:v>
                </c:pt>
                <c:pt idx="256">
                  <c:v>21.643404263036988</c:v>
                </c:pt>
                <c:pt idx="257">
                  <c:v>21.733606971484903</c:v>
                </c:pt>
                <c:pt idx="258">
                  <c:v>21.82380967993341</c:v>
                </c:pt>
                <c:pt idx="259">
                  <c:v>21.914012388382464</c:v>
                </c:pt>
                <c:pt idx="260">
                  <c:v>22.00421509683201</c:v>
                </c:pt>
                <c:pt idx="261">
                  <c:v>22.094417805282003</c:v>
                </c:pt>
                <c:pt idx="262">
                  <c:v>22.184620513732405</c:v>
                </c:pt>
                <c:pt idx="263">
                  <c:v>22.27482322218318</c:v>
                </c:pt>
                <c:pt idx="264">
                  <c:v>22.365025930634296</c:v>
                </c:pt>
                <c:pt idx="265">
                  <c:v>22.45522863908572</c:v>
                </c:pt>
                <c:pt idx="266">
                  <c:v>22.545431347537427</c:v>
                </c:pt>
                <c:pt idx="267">
                  <c:v>22.63563405598939</c:v>
                </c:pt>
                <c:pt idx="268">
                  <c:v>22.725836764441585</c:v>
                </c:pt>
                <c:pt idx="269">
                  <c:v>22.816039472893994</c:v>
                </c:pt>
                <c:pt idx="270">
                  <c:v>22.906242181346595</c:v>
                </c:pt>
                <c:pt idx="271">
                  <c:v>22.996444889799374</c:v>
                </c:pt>
                <c:pt idx="272">
                  <c:v>23.086647598252313</c:v>
                </c:pt>
                <c:pt idx="273">
                  <c:v>23.176850306705397</c:v>
                </c:pt>
                <c:pt idx="274">
                  <c:v>23.267053015158616</c:v>
                </c:pt>
                <c:pt idx="275">
                  <c:v>23.357255723611956</c:v>
                </c:pt>
                <c:pt idx="276">
                  <c:v>23.447458432065407</c:v>
                </c:pt>
                <c:pt idx="277">
                  <c:v>23.537661140518956</c:v>
                </c:pt>
                <c:pt idx="278">
                  <c:v>23.6278638489726</c:v>
                </c:pt>
                <c:pt idx="279">
                  <c:v>23.718066557426326</c:v>
                </c:pt>
                <c:pt idx="280">
                  <c:v>23.808269265880128</c:v>
                </c:pt>
                <c:pt idx="281">
                  <c:v>23.898471974333997</c:v>
                </c:pt>
                <c:pt idx="282">
                  <c:v>23.98867468278793</c:v>
                </c:pt>
                <c:pt idx="283">
                  <c:v>24.07887739124192</c:v>
                </c:pt>
                <c:pt idx="284">
                  <c:v>24.169080099695964</c:v>
                </c:pt>
                <c:pt idx="285">
                  <c:v>24.259282808150054</c:v>
                </c:pt>
                <c:pt idx="286">
                  <c:v>24.34948551660419</c:v>
                </c:pt>
                <c:pt idx="287">
                  <c:v>24.439688225058365</c:v>
                </c:pt>
                <c:pt idx="288">
                  <c:v>24.529890933512576</c:v>
                </c:pt>
                <c:pt idx="289">
                  <c:v>24.620093641966818</c:v>
                </c:pt>
                <c:pt idx="290">
                  <c:v>24.710296350421093</c:v>
                </c:pt>
                <c:pt idx="291">
                  <c:v>24.800499058875392</c:v>
                </c:pt>
                <c:pt idx="292">
                  <c:v>24.890701767329716</c:v>
                </c:pt>
                <c:pt idx="293">
                  <c:v>24.980904475784065</c:v>
                </c:pt>
                <c:pt idx="294">
                  <c:v>25.071107184238432</c:v>
                </c:pt>
                <c:pt idx="295">
                  <c:v>25.16130989269282</c:v>
                </c:pt>
                <c:pt idx="296">
                  <c:v>25.251512601147223</c:v>
                </c:pt>
                <c:pt idx="297">
                  <c:v>25.341715309601643</c:v>
                </c:pt>
                <c:pt idx="298">
                  <c:v>25.431918018056077</c:v>
                </c:pt>
                <c:pt idx="299">
                  <c:v>25.522120726510522</c:v>
                </c:pt>
                <c:pt idx="300">
                  <c:v>25.61232343496498</c:v>
                </c:pt>
                <c:pt idx="301">
                  <c:v>25.70252614341945</c:v>
                </c:pt>
                <c:pt idx="302">
                  <c:v>25.792728851873928</c:v>
                </c:pt>
                <c:pt idx="303">
                  <c:v>25.882931560328416</c:v>
                </c:pt>
                <c:pt idx="304">
                  <c:v>25.97313426878291</c:v>
                </c:pt>
                <c:pt idx="305">
                  <c:v>26.063336977237412</c:v>
                </c:pt>
                <c:pt idx="306">
                  <c:v>26.15353968569192</c:v>
                </c:pt>
                <c:pt idx="307">
                  <c:v>26.243742394146437</c:v>
                </c:pt>
                <c:pt idx="308">
                  <c:v>26.333945102600957</c:v>
                </c:pt>
                <c:pt idx="309">
                  <c:v>26.424147811055484</c:v>
                </c:pt>
                <c:pt idx="310">
                  <c:v>26.514350519510014</c:v>
                </c:pt>
                <c:pt idx="311">
                  <c:v>26.604553227964548</c:v>
                </c:pt>
                <c:pt idx="312">
                  <c:v>26.694755936419085</c:v>
                </c:pt>
                <c:pt idx="313">
                  <c:v>26.784958644873626</c:v>
                </c:pt>
                <c:pt idx="314">
                  <c:v>26.87516135332817</c:v>
                </c:pt>
                <c:pt idx="315">
                  <c:v>26.96536406178272</c:v>
                </c:pt>
                <c:pt idx="316">
                  <c:v>27.05556677023727</c:v>
                </c:pt>
                <c:pt idx="317">
                  <c:v>27.14576947869182</c:v>
                </c:pt>
                <c:pt idx="318">
                  <c:v>27.235972187146377</c:v>
                </c:pt>
                <c:pt idx="319">
                  <c:v>27.326174895600936</c:v>
                </c:pt>
                <c:pt idx="320">
                  <c:v>27.416377604055494</c:v>
                </c:pt>
                <c:pt idx="321">
                  <c:v>27.506580312510057</c:v>
                </c:pt>
                <c:pt idx="322">
                  <c:v>27.59678302096462</c:v>
                </c:pt>
                <c:pt idx="323">
                  <c:v>27.68698572941918</c:v>
                </c:pt>
                <c:pt idx="324">
                  <c:v>27.777188437873747</c:v>
                </c:pt>
                <c:pt idx="325">
                  <c:v>27.867391146328313</c:v>
                </c:pt>
                <c:pt idx="326">
                  <c:v>27.95759385478288</c:v>
                </c:pt>
                <c:pt idx="327">
                  <c:v>28.047796563237448</c:v>
                </c:pt>
                <c:pt idx="328">
                  <c:v>28.137999271692017</c:v>
                </c:pt>
                <c:pt idx="329">
                  <c:v>28.228201980146586</c:v>
                </c:pt>
                <c:pt idx="330">
                  <c:v>28.318404688601156</c:v>
                </c:pt>
                <c:pt idx="331">
                  <c:v>28.408607397055725</c:v>
                </c:pt>
                <c:pt idx="332">
                  <c:v>28.498810105510298</c:v>
                </c:pt>
                <c:pt idx="333">
                  <c:v>28.58901281396487</c:v>
                </c:pt>
                <c:pt idx="334">
                  <c:v>28.679215522419444</c:v>
                </c:pt>
                <c:pt idx="335">
                  <c:v>28.769418230874017</c:v>
                </c:pt>
                <c:pt idx="336">
                  <c:v>28.85962093932859</c:v>
                </c:pt>
                <c:pt idx="337">
                  <c:v>28.949823647783163</c:v>
                </c:pt>
                <c:pt idx="338">
                  <c:v>29.040026356237735</c:v>
                </c:pt>
                <c:pt idx="339">
                  <c:v>29.13022906469231</c:v>
                </c:pt>
                <c:pt idx="340">
                  <c:v>29.22043177314688</c:v>
                </c:pt>
                <c:pt idx="341">
                  <c:v>29.310634481601458</c:v>
                </c:pt>
                <c:pt idx="342">
                  <c:v>29.400837190056034</c:v>
                </c:pt>
                <c:pt idx="343">
                  <c:v>29.49103989851061</c:v>
                </c:pt>
                <c:pt idx="344">
                  <c:v>29.581242606965187</c:v>
                </c:pt>
                <c:pt idx="345">
                  <c:v>29.671445315419763</c:v>
                </c:pt>
                <c:pt idx="346">
                  <c:v>29.76164802387434</c:v>
                </c:pt>
                <c:pt idx="347">
                  <c:v>29.851850732328916</c:v>
                </c:pt>
                <c:pt idx="348">
                  <c:v>29.942053440783493</c:v>
                </c:pt>
                <c:pt idx="349">
                  <c:v>30.03225614923807</c:v>
                </c:pt>
                <c:pt idx="350">
                  <c:v>30.122458857692646</c:v>
                </c:pt>
                <c:pt idx="351">
                  <c:v>30.212661566147222</c:v>
                </c:pt>
                <c:pt idx="352">
                  <c:v>30.3028642746018</c:v>
                </c:pt>
                <c:pt idx="353">
                  <c:v>30.393066983056375</c:v>
                </c:pt>
                <c:pt idx="354">
                  <c:v>30.48326969151095</c:v>
                </c:pt>
                <c:pt idx="355">
                  <c:v>30.573472399965528</c:v>
                </c:pt>
                <c:pt idx="356">
                  <c:v>30.663675108420104</c:v>
                </c:pt>
                <c:pt idx="357">
                  <c:v>30.75387781687468</c:v>
                </c:pt>
                <c:pt idx="358">
                  <c:v>30.844080525329257</c:v>
                </c:pt>
                <c:pt idx="359">
                  <c:v>30.934283233783834</c:v>
                </c:pt>
                <c:pt idx="360">
                  <c:v>31.02448594223841</c:v>
                </c:pt>
                <c:pt idx="361">
                  <c:v>31.114688650692987</c:v>
                </c:pt>
                <c:pt idx="362">
                  <c:v>31.204891359147563</c:v>
                </c:pt>
                <c:pt idx="363">
                  <c:v>31.29509406760214</c:v>
                </c:pt>
                <c:pt idx="364">
                  <c:v>31.385296776056716</c:v>
                </c:pt>
                <c:pt idx="365">
                  <c:v>31.475499484511293</c:v>
                </c:pt>
                <c:pt idx="366">
                  <c:v>31.56570219296587</c:v>
                </c:pt>
                <c:pt idx="367">
                  <c:v>31.655904901420445</c:v>
                </c:pt>
                <c:pt idx="368">
                  <c:v>31.746107609875022</c:v>
                </c:pt>
                <c:pt idx="369">
                  <c:v>31.8363103183296</c:v>
                </c:pt>
                <c:pt idx="370">
                  <c:v>31.926513026784175</c:v>
                </c:pt>
                <c:pt idx="371">
                  <c:v>32.016715735238755</c:v>
                </c:pt>
                <c:pt idx="372">
                  <c:v>32.10691844369333</c:v>
                </c:pt>
                <c:pt idx="373">
                  <c:v>32.19712115214791</c:v>
                </c:pt>
                <c:pt idx="374">
                  <c:v>32.287323860602484</c:v>
                </c:pt>
                <c:pt idx="375">
                  <c:v>32.37752656905706</c:v>
                </c:pt>
                <c:pt idx="376">
                  <c:v>32.46772927751164</c:v>
                </c:pt>
                <c:pt idx="377">
                  <c:v>32.55793198596621</c:v>
                </c:pt>
                <c:pt idx="378">
                  <c:v>32.64813469442079</c:v>
                </c:pt>
                <c:pt idx="379">
                  <c:v>32.738337402875366</c:v>
                </c:pt>
                <c:pt idx="380">
                  <c:v>32.82854011132994</c:v>
                </c:pt>
                <c:pt idx="381">
                  <c:v>32.91874281978452</c:v>
                </c:pt>
                <c:pt idx="382">
                  <c:v>33.008945528239096</c:v>
                </c:pt>
                <c:pt idx="383">
                  <c:v>33.09914823669367</c:v>
                </c:pt>
                <c:pt idx="384">
                  <c:v>33.18935094514825</c:v>
                </c:pt>
                <c:pt idx="385">
                  <c:v>33.279553653602825</c:v>
                </c:pt>
                <c:pt idx="386">
                  <c:v>33.3697563620574</c:v>
                </c:pt>
                <c:pt idx="387">
                  <c:v>33.45995907051198</c:v>
                </c:pt>
                <c:pt idx="388">
                  <c:v>33.550161778966554</c:v>
                </c:pt>
                <c:pt idx="389">
                  <c:v>33.64036448742113</c:v>
                </c:pt>
                <c:pt idx="390">
                  <c:v>33.73056719587571</c:v>
                </c:pt>
                <c:pt idx="391">
                  <c:v>33.820769904330284</c:v>
                </c:pt>
                <c:pt idx="392">
                  <c:v>33.91097261278486</c:v>
                </c:pt>
                <c:pt idx="393">
                  <c:v>34.00117532123944</c:v>
                </c:pt>
                <c:pt idx="394">
                  <c:v>34.09137802969401</c:v>
                </c:pt>
                <c:pt idx="395">
                  <c:v>34.18158073814859</c:v>
                </c:pt>
                <c:pt idx="396">
                  <c:v>34.271783446603166</c:v>
                </c:pt>
                <c:pt idx="397">
                  <c:v>34.36198615505774</c:v>
                </c:pt>
                <c:pt idx="398">
                  <c:v>34.45218886351232</c:v>
                </c:pt>
                <c:pt idx="399">
                  <c:v>34.542391571966895</c:v>
                </c:pt>
                <c:pt idx="400">
                  <c:v>34.63259428042147</c:v>
                </c:pt>
                <c:pt idx="401">
                  <c:v>34.72279698887605</c:v>
                </c:pt>
                <c:pt idx="402">
                  <c:v>34.812999697330625</c:v>
                </c:pt>
                <c:pt idx="403">
                  <c:v>34.9032024057852</c:v>
                </c:pt>
                <c:pt idx="404">
                  <c:v>34.99340511423978</c:v>
                </c:pt>
                <c:pt idx="405">
                  <c:v>35.083607822694354</c:v>
                </c:pt>
                <c:pt idx="406">
                  <c:v>35.17381053114893</c:v>
                </c:pt>
                <c:pt idx="407">
                  <c:v>35.26401323960351</c:v>
                </c:pt>
                <c:pt idx="408">
                  <c:v>35.35421594805808</c:v>
                </c:pt>
                <c:pt idx="409">
                  <c:v>35.44441865651266</c:v>
                </c:pt>
                <c:pt idx="410">
                  <c:v>35.534621364967236</c:v>
                </c:pt>
                <c:pt idx="411">
                  <c:v>35.62482407342181</c:v>
                </c:pt>
                <c:pt idx="412">
                  <c:v>35.71502678187639</c:v>
                </c:pt>
                <c:pt idx="413">
                  <c:v>35.805229490330966</c:v>
                </c:pt>
                <c:pt idx="414">
                  <c:v>35.89543219878554</c:v>
                </c:pt>
                <c:pt idx="415">
                  <c:v>35.98563490724012</c:v>
                </c:pt>
                <c:pt idx="416">
                  <c:v>36.075837615694695</c:v>
                </c:pt>
                <c:pt idx="417">
                  <c:v>36.16604032414927</c:v>
                </c:pt>
                <c:pt idx="418">
                  <c:v>36.25624303260385</c:v>
                </c:pt>
                <c:pt idx="419">
                  <c:v>36.346445741058425</c:v>
                </c:pt>
                <c:pt idx="420">
                  <c:v>36.436648449513</c:v>
                </c:pt>
                <c:pt idx="421">
                  <c:v>36.52685115796758</c:v>
                </c:pt>
                <c:pt idx="422">
                  <c:v>36.617053866422154</c:v>
                </c:pt>
                <c:pt idx="423">
                  <c:v>36.70725657487673</c:v>
                </c:pt>
                <c:pt idx="424">
                  <c:v>36.79745928333131</c:v>
                </c:pt>
                <c:pt idx="425">
                  <c:v>36.88766199178588</c:v>
                </c:pt>
                <c:pt idx="426">
                  <c:v>36.97786470024046</c:v>
                </c:pt>
                <c:pt idx="427">
                  <c:v>37.068067408695036</c:v>
                </c:pt>
                <c:pt idx="428">
                  <c:v>37.15827011714961</c:v>
                </c:pt>
                <c:pt idx="429">
                  <c:v>37.24847282560419</c:v>
                </c:pt>
                <c:pt idx="430">
                  <c:v>37.338675534058765</c:v>
                </c:pt>
                <c:pt idx="431">
                  <c:v>37.42887824251334</c:v>
                </c:pt>
                <c:pt idx="432">
                  <c:v>37.51908095096792</c:v>
                </c:pt>
                <c:pt idx="433">
                  <c:v>37.609283659422495</c:v>
                </c:pt>
                <c:pt idx="434">
                  <c:v>37.69948636787707</c:v>
                </c:pt>
                <c:pt idx="435">
                  <c:v>37.78968907633165</c:v>
                </c:pt>
                <c:pt idx="436">
                  <c:v>37.879891784786224</c:v>
                </c:pt>
                <c:pt idx="437">
                  <c:v>37.9700944932408</c:v>
                </c:pt>
                <c:pt idx="438">
                  <c:v>38.06029720169538</c:v>
                </c:pt>
                <c:pt idx="439">
                  <c:v>38.150499910149954</c:v>
                </c:pt>
                <c:pt idx="440">
                  <c:v>38.24070261860453</c:v>
                </c:pt>
                <c:pt idx="441">
                  <c:v>38.33090532705911</c:v>
                </c:pt>
                <c:pt idx="442">
                  <c:v>38.42110803551368</c:v>
                </c:pt>
                <c:pt idx="443">
                  <c:v>38.51131074396826</c:v>
                </c:pt>
                <c:pt idx="444">
                  <c:v>38.601513452422836</c:v>
                </c:pt>
                <c:pt idx="445">
                  <c:v>38.69171616087741</c:v>
                </c:pt>
                <c:pt idx="446">
                  <c:v>38.78191886933199</c:v>
                </c:pt>
                <c:pt idx="447">
                  <c:v>38.872121577786565</c:v>
                </c:pt>
                <c:pt idx="448">
                  <c:v>38.96232428624114</c:v>
                </c:pt>
                <c:pt idx="449">
                  <c:v>39.05252699469572</c:v>
                </c:pt>
                <c:pt idx="450">
                  <c:v>39.142729703150295</c:v>
                </c:pt>
                <c:pt idx="451">
                  <c:v>39.23293241160487</c:v>
                </c:pt>
                <c:pt idx="452">
                  <c:v>39.32313512005945</c:v>
                </c:pt>
                <c:pt idx="453">
                  <c:v>39.413337828514024</c:v>
                </c:pt>
                <c:pt idx="454">
                  <c:v>39.5035405369686</c:v>
                </c:pt>
                <c:pt idx="455">
                  <c:v>39.59374324542318</c:v>
                </c:pt>
                <c:pt idx="456">
                  <c:v>39.68394595387775</c:v>
                </c:pt>
                <c:pt idx="457">
                  <c:v>39.77414866233233</c:v>
                </c:pt>
                <c:pt idx="458">
                  <c:v>39.864351370786906</c:v>
                </c:pt>
                <c:pt idx="459">
                  <c:v>39.95455407924148</c:v>
                </c:pt>
                <c:pt idx="460">
                  <c:v>40.04475678769606</c:v>
                </c:pt>
                <c:pt idx="461">
                  <c:v>40.134959496150636</c:v>
                </c:pt>
                <c:pt idx="462">
                  <c:v>40.22516220460521</c:v>
                </c:pt>
                <c:pt idx="463">
                  <c:v>40.31536491305979</c:v>
                </c:pt>
                <c:pt idx="464">
                  <c:v>40.405567621514365</c:v>
                </c:pt>
                <c:pt idx="465">
                  <c:v>40.49577032996894</c:v>
                </c:pt>
                <c:pt idx="466">
                  <c:v>40.58597303842352</c:v>
                </c:pt>
                <c:pt idx="467">
                  <c:v>40.676175746878094</c:v>
                </c:pt>
                <c:pt idx="468">
                  <c:v>40.76637845533267</c:v>
                </c:pt>
                <c:pt idx="469">
                  <c:v>40.85658116378725</c:v>
                </c:pt>
                <c:pt idx="470">
                  <c:v>40.946783872241824</c:v>
                </c:pt>
                <c:pt idx="471">
                  <c:v>41.0369865806964</c:v>
                </c:pt>
                <c:pt idx="472">
                  <c:v>41.12718928915098</c:v>
                </c:pt>
                <c:pt idx="473">
                  <c:v>41.21739199760555</c:v>
                </c:pt>
                <c:pt idx="474">
                  <c:v>41.30759470606013</c:v>
                </c:pt>
                <c:pt idx="475">
                  <c:v>41.397797414514706</c:v>
                </c:pt>
                <c:pt idx="476">
                  <c:v>41.48800012296928</c:v>
                </c:pt>
                <c:pt idx="477">
                  <c:v>41.57820283142386</c:v>
                </c:pt>
                <c:pt idx="478">
                  <c:v>41.668405539878435</c:v>
                </c:pt>
                <c:pt idx="479">
                  <c:v>41.75860824833301</c:v>
                </c:pt>
                <c:pt idx="480">
                  <c:v>41.84881095678759</c:v>
                </c:pt>
                <c:pt idx="481">
                  <c:v>41.939013665242165</c:v>
                </c:pt>
                <c:pt idx="482">
                  <c:v>42.02921637369674</c:v>
                </c:pt>
                <c:pt idx="483">
                  <c:v>42.11941908215132</c:v>
                </c:pt>
                <c:pt idx="484">
                  <c:v>42.209621790605894</c:v>
                </c:pt>
                <c:pt idx="485">
                  <c:v>42.29982449906047</c:v>
                </c:pt>
                <c:pt idx="486">
                  <c:v>42.39002720751505</c:v>
                </c:pt>
                <c:pt idx="487">
                  <c:v>42.48022991596962</c:v>
                </c:pt>
                <c:pt idx="488">
                  <c:v>42.5704326244242</c:v>
                </c:pt>
                <c:pt idx="489">
                  <c:v>42.660635332878776</c:v>
                </c:pt>
                <c:pt idx="490">
                  <c:v>42.75083804133335</c:v>
                </c:pt>
                <c:pt idx="491">
                  <c:v>42.84104074978793</c:v>
                </c:pt>
                <c:pt idx="492">
                  <c:v>42.931243458242506</c:v>
                </c:pt>
                <c:pt idx="493">
                  <c:v>43.02144616669708</c:v>
                </c:pt>
                <c:pt idx="494">
                  <c:v>43.11164887515166</c:v>
                </c:pt>
                <c:pt idx="495">
                  <c:v>43.201851583606235</c:v>
                </c:pt>
                <c:pt idx="496">
                  <c:v>43.29205429206081</c:v>
                </c:pt>
                <c:pt idx="497">
                  <c:v>43.38225700051539</c:v>
                </c:pt>
                <c:pt idx="498">
                  <c:v>43.472459708969964</c:v>
                </c:pt>
                <c:pt idx="499">
                  <c:v>43.56266241742454</c:v>
                </c:pt>
                <c:pt idx="500">
                  <c:v>43.65286512587912</c:v>
                </c:pt>
              </c:numCache>
            </c:numRef>
          </c:yVal>
          <c:smooth val="1"/>
        </c:ser>
        <c:axId val="37624816"/>
        <c:axId val="51923633"/>
      </c:scatterChart>
      <c:valAx>
        <c:axId val="3762481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923633"/>
        <c:crosses val="autoZero"/>
        <c:crossBetween val="midCat"/>
        <c:dispUnits/>
        <c:majorUnit val="1"/>
      </c:valAx>
      <c:valAx>
        <c:axId val="5192363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2481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45"/>
          <c:w val="0.8275"/>
          <c:h val="0.85625"/>
        </c:manualLayout>
      </c:layout>
      <c:scatterChart>
        <c:scatterStyle val="smooth"/>
        <c:varyColors val="0"/>
        <c:ser>
          <c:idx val="0"/>
          <c:order val="0"/>
          <c:tx>
            <c:strRef>
              <c:f>'Motor Performance'!$B$10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Performance'!$A$12:$A$61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'Motor Performance'!$B$12:$B$61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'Motor Performance'!$E$10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Performance'!$A$12:$A$61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'Motor Performance'!$E$12:$E$61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16654470"/>
        <c:axId val="14199551"/>
      </c:scatterChart>
      <c:scatterChart>
        <c:scatterStyle val="lineMarker"/>
        <c:varyColors val="0"/>
        <c:ser>
          <c:idx val="1"/>
          <c:order val="1"/>
          <c:tx>
            <c:strRef>
              <c:f>'Motor Performance'!$C$10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Performance'!$A$12:$A$61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'Motor Performance'!$C$12:$C$61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'Motor Performance'!$D$10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Performance'!$A$12:$A$61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'Motor Performance'!$D$12:$D$61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29755116"/>
        <c:axId val="20877661"/>
      </c:scatterChart>
      <c:valAx>
        <c:axId val="16654470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99551"/>
        <c:crosses val="autoZero"/>
        <c:crossBetween val="midCat"/>
        <c:dispUnits/>
      </c:valAx>
      <c:valAx>
        <c:axId val="14199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654470"/>
        <c:crosses val="autoZero"/>
        <c:crossBetween val="midCat"/>
        <c:dispUnits/>
      </c:valAx>
      <c:valAx>
        <c:axId val="29755116"/>
        <c:scaling>
          <c:orientation val="minMax"/>
        </c:scaling>
        <c:axPos val="b"/>
        <c:delete val="1"/>
        <c:majorTickMark val="in"/>
        <c:minorTickMark val="none"/>
        <c:tickLblPos val="nextTo"/>
        <c:crossAx val="20877661"/>
        <c:crosses val="max"/>
        <c:crossBetween val="midCat"/>
        <c:dispUnits/>
      </c:valAx>
      <c:valAx>
        <c:axId val="20877661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755116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47625</xdr:rowOff>
    </xdr:from>
    <xdr:to>
      <xdr:col>22</xdr:col>
      <xdr:colOff>76200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524750" y="47625"/>
        <a:ext cx="59626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27</xdr:row>
      <xdr:rowOff>57150</xdr:rowOff>
    </xdr:from>
    <xdr:to>
      <xdr:col>22</xdr:col>
      <xdr:colOff>76200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7524750" y="4848225"/>
        <a:ext cx="5962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56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6"/>
  <sheetViews>
    <sheetView tabSelected="1" workbookViewId="0" topLeftCell="A1">
      <selection activeCell="A1" sqref="A1:G3"/>
    </sheetView>
  </sheetViews>
  <sheetFormatPr defaultColWidth="9.140625" defaultRowHeight="12.75"/>
  <cols>
    <col min="1" max="16384" width="9.140625" style="1" customWidth="1"/>
  </cols>
  <sheetData>
    <row r="1" spans="1:7" ht="12.75">
      <c r="A1" s="38" t="s">
        <v>62</v>
      </c>
      <c r="B1" s="38"/>
      <c r="C1" s="38"/>
      <c r="D1" s="38"/>
      <c r="E1" s="38"/>
      <c r="F1" s="38"/>
      <c r="G1" s="38"/>
    </row>
    <row r="2" spans="1:7" ht="12.75">
      <c r="A2" s="38"/>
      <c r="B2" s="38"/>
      <c r="C2" s="38"/>
      <c r="D2" s="38"/>
      <c r="E2" s="38"/>
      <c r="F2" s="38"/>
      <c r="G2" s="38"/>
    </row>
    <row r="3" spans="1:7" ht="13.5" thickBot="1">
      <c r="A3" s="38"/>
      <c r="B3" s="38"/>
      <c r="C3" s="38"/>
      <c r="D3" s="38"/>
      <c r="E3" s="38"/>
      <c r="F3" s="38"/>
      <c r="G3" s="38"/>
    </row>
    <row r="4" spans="1:10" ht="13.5" thickBot="1">
      <c r="A4" s="39" t="s">
        <v>63</v>
      </c>
      <c r="B4" s="40"/>
      <c r="C4" s="40"/>
      <c r="D4" s="40"/>
      <c r="E4" s="40"/>
      <c r="F4" s="40"/>
      <c r="G4" s="40"/>
      <c r="H4" s="41"/>
      <c r="I4" s="28" t="s">
        <v>60</v>
      </c>
      <c r="J4" s="29"/>
    </row>
    <row r="5" spans="1:10" ht="13.5" thickBot="1">
      <c r="A5" s="40"/>
      <c r="B5" s="40"/>
      <c r="C5" s="40"/>
      <c r="D5" s="40"/>
      <c r="E5" s="40"/>
      <c r="F5" s="40"/>
      <c r="G5" s="40"/>
      <c r="H5" s="41"/>
      <c r="I5" s="26" t="s">
        <v>34</v>
      </c>
      <c r="J5" s="27" t="s">
        <v>35</v>
      </c>
    </row>
    <row r="6" spans="1:10" ht="12.75">
      <c r="A6" s="39" t="s">
        <v>64</v>
      </c>
      <c r="B6" s="40"/>
      <c r="C6" s="40"/>
      <c r="D6" s="40"/>
      <c r="E6" s="40"/>
      <c r="F6" s="40"/>
      <c r="G6" s="40"/>
      <c r="H6" s="41"/>
      <c r="I6" s="21">
        <v>5</v>
      </c>
      <c r="J6" s="19">
        <f aca="true" t="shared" si="0" ref="J6:J11">VLOOKUP(I6,$W$27:$X$526,2)</f>
        <v>0.7146298054220432</v>
      </c>
    </row>
    <row r="7" spans="1:10" ht="12.75">
      <c r="A7" s="40"/>
      <c r="B7" s="40"/>
      <c r="C7" s="40"/>
      <c r="D7" s="40"/>
      <c r="E7" s="40"/>
      <c r="F7" s="40"/>
      <c r="G7" s="40"/>
      <c r="H7" s="41"/>
      <c r="I7" s="21">
        <v>10</v>
      </c>
      <c r="J7" s="19">
        <f t="shared" si="0"/>
        <v>1.2691942679343298</v>
      </c>
    </row>
    <row r="8" spans="1:10" ht="12.75">
      <c r="A8" s="1" t="s">
        <v>67</v>
      </c>
      <c r="I8" s="21">
        <v>20</v>
      </c>
      <c r="J8" s="19">
        <f t="shared" si="0"/>
        <v>2.3778098760526274</v>
      </c>
    </row>
    <row r="9" spans="1:10" ht="12.75">
      <c r="A9" s="1" t="s">
        <v>65</v>
      </c>
      <c r="I9" s="21">
        <v>30</v>
      </c>
      <c r="J9" s="19">
        <f t="shared" si="0"/>
        <v>3.4864240376158344</v>
      </c>
    </row>
    <row r="10" spans="1:10" ht="12.75">
      <c r="A10" s="1" t="s">
        <v>66</v>
      </c>
      <c r="I10" s="21">
        <v>40</v>
      </c>
      <c r="J10" s="19">
        <f t="shared" si="0"/>
        <v>4.595038199133557</v>
      </c>
    </row>
    <row r="11" spans="1:10" ht="13.5" thickBot="1">
      <c r="A11" s="36">
        <v>40013</v>
      </c>
      <c r="I11" s="22">
        <v>50</v>
      </c>
      <c r="J11" s="20">
        <f t="shared" si="0"/>
        <v>4.595038199133557</v>
      </c>
    </row>
    <row r="12" spans="1:4" ht="15.75">
      <c r="A12" s="1" t="s">
        <v>11</v>
      </c>
      <c r="B12" s="13">
        <v>135</v>
      </c>
      <c r="C12" s="1" t="s">
        <v>13</v>
      </c>
      <c r="D12" s="1" t="s">
        <v>12</v>
      </c>
    </row>
    <row r="13" spans="1:4" ht="15.75">
      <c r="A13" s="1" t="s">
        <v>14</v>
      </c>
      <c r="B13" s="13">
        <f>3.69/2/12</f>
        <v>0.15375</v>
      </c>
      <c r="C13" s="1" t="s">
        <v>15</v>
      </c>
      <c r="D13" s="1" t="s">
        <v>16</v>
      </c>
    </row>
    <row r="14" spans="1:4" ht="12.75">
      <c r="A14" s="1" t="s">
        <v>17</v>
      </c>
      <c r="B14" s="13">
        <v>4</v>
      </c>
      <c r="D14" s="1" t="s">
        <v>18</v>
      </c>
    </row>
    <row r="15" spans="1:4" ht="12.75">
      <c r="A15" s="1" t="s">
        <v>27</v>
      </c>
      <c r="B15" s="13">
        <f>24*28/(9*9)</f>
        <v>8.296296296296296</v>
      </c>
      <c r="C15" s="4" t="s">
        <v>28</v>
      </c>
      <c r="D15" s="1" t="s">
        <v>29</v>
      </c>
    </row>
    <row r="16" spans="1:11" ht="15.75">
      <c r="A16" s="15" t="s">
        <v>36</v>
      </c>
      <c r="B16" s="14">
        <v>1.3</v>
      </c>
      <c r="C16" s="4"/>
      <c r="D16" s="1" t="s">
        <v>39</v>
      </c>
      <c r="G16" s="23" t="s">
        <v>45</v>
      </c>
      <c r="H16" s="2">
        <f>B16*$B$12</f>
        <v>175.5</v>
      </c>
      <c r="I16" s="1" t="s">
        <v>47</v>
      </c>
      <c r="J16" s="5">
        <f>H16*$B$21/$B$12</f>
        <v>41.8262</v>
      </c>
      <c r="K16" s="1" t="s">
        <v>59</v>
      </c>
    </row>
    <row r="17" spans="1:11" ht="15.75">
      <c r="A17" s="15" t="s">
        <v>37</v>
      </c>
      <c r="B17" s="14">
        <v>1</v>
      </c>
      <c r="C17" s="4"/>
      <c r="D17" s="1" t="s">
        <v>38</v>
      </c>
      <c r="G17" s="23" t="s">
        <v>46</v>
      </c>
      <c r="H17" s="2">
        <f>B17*$B$12</f>
        <v>135</v>
      </c>
      <c r="I17" s="1" t="s">
        <v>47</v>
      </c>
      <c r="J17" s="5">
        <f>H17*$B$21/$B$12</f>
        <v>32.174</v>
      </c>
      <c r="K17" s="1" t="s">
        <v>59</v>
      </c>
    </row>
    <row r="18" spans="1:4" ht="15.75">
      <c r="A18" s="15" t="s">
        <v>72</v>
      </c>
      <c r="B18" s="14">
        <v>0.223</v>
      </c>
      <c r="D18" s="1" t="s">
        <v>73</v>
      </c>
    </row>
    <row r="19" spans="1:10" ht="15.75">
      <c r="A19" s="15" t="s">
        <v>19</v>
      </c>
      <c r="B19" s="1">
        <f>'Motor Performance'!$B$12</f>
        <v>88.5</v>
      </c>
      <c r="C19" s="1" t="s">
        <v>10</v>
      </c>
      <c r="D19" s="1" t="s">
        <v>20</v>
      </c>
      <c r="G19" s="23" t="s">
        <v>68</v>
      </c>
      <c r="H19" s="1">
        <v>2.7</v>
      </c>
      <c r="I19" s="1" t="s">
        <v>3</v>
      </c>
      <c r="J19" s="1" t="s">
        <v>70</v>
      </c>
    </row>
    <row r="20" spans="1:10" ht="15.75">
      <c r="A20" s="15" t="s">
        <v>21</v>
      </c>
      <c r="B20" s="5">
        <f>'Motor Performance'!$A$61</f>
        <v>1.7885416666666665</v>
      </c>
      <c r="C20" s="1" t="s">
        <v>9</v>
      </c>
      <c r="D20" s="1" t="s">
        <v>22</v>
      </c>
      <c r="G20" s="23" t="s">
        <v>69</v>
      </c>
      <c r="H20" s="1">
        <v>133</v>
      </c>
      <c r="I20" s="1" t="s">
        <v>3</v>
      </c>
      <c r="J20" s="1" t="s">
        <v>71</v>
      </c>
    </row>
    <row r="21" spans="1:4" ht="15.75">
      <c r="A21" s="1" t="s">
        <v>48</v>
      </c>
      <c r="B21" s="5">
        <v>32.174</v>
      </c>
      <c r="C21" s="1" t="s">
        <v>49</v>
      </c>
      <c r="D21" s="1" t="s">
        <v>50</v>
      </c>
    </row>
    <row r="22" spans="1:4" ht="12.75">
      <c r="A22" s="15" t="s">
        <v>32</v>
      </c>
      <c r="B22" s="1">
        <v>0.01</v>
      </c>
      <c r="C22" s="1" t="s">
        <v>24</v>
      </c>
      <c r="D22" s="1" t="s">
        <v>31</v>
      </c>
    </row>
    <row r="23" spans="3:10" ht="12.75">
      <c r="C23" s="24"/>
      <c r="E23" s="9" t="s">
        <v>40</v>
      </c>
      <c r="F23" s="10"/>
      <c r="G23" s="11"/>
      <c r="H23" s="9" t="s">
        <v>51</v>
      </c>
      <c r="I23" s="11"/>
      <c r="J23" s="8" t="s">
        <v>57</v>
      </c>
    </row>
    <row r="24" spans="1:12" ht="15.75">
      <c r="A24" s="18" t="s">
        <v>23</v>
      </c>
      <c r="B24" s="18" t="s">
        <v>30</v>
      </c>
      <c r="C24" s="18" t="s">
        <v>25</v>
      </c>
      <c r="D24" s="18" t="s">
        <v>26</v>
      </c>
      <c r="E24" s="30" t="s">
        <v>41</v>
      </c>
      <c r="F24" s="31" t="s">
        <v>42</v>
      </c>
      <c r="G24" s="12" t="s">
        <v>58</v>
      </c>
      <c r="H24" s="30" t="s">
        <v>52</v>
      </c>
      <c r="I24" s="35" t="s">
        <v>53</v>
      </c>
      <c r="J24" s="8" t="s">
        <v>56</v>
      </c>
      <c r="K24" s="8" t="s">
        <v>51</v>
      </c>
      <c r="L24" s="8" t="s">
        <v>61</v>
      </c>
    </row>
    <row r="25" spans="1:12" ht="15.75">
      <c r="A25" s="18" t="s">
        <v>24</v>
      </c>
      <c r="B25" s="18" t="s">
        <v>15</v>
      </c>
      <c r="C25" s="18" t="s">
        <v>8</v>
      </c>
      <c r="D25" s="18" t="s">
        <v>33</v>
      </c>
      <c r="E25" s="32" t="s">
        <v>43</v>
      </c>
      <c r="F25" s="33" t="s">
        <v>9</v>
      </c>
      <c r="G25" s="34" t="s">
        <v>44</v>
      </c>
      <c r="H25" s="32" t="s">
        <v>43</v>
      </c>
      <c r="I25" s="34" t="s">
        <v>9</v>
      </c>
      <c r="J25" s="8" t="s">
        <v>55</v>
      </c>
      <c r="K25" s="8" t="s">
        <v>54</v>
      </c>
      <c r="L25" s="8" t="s">
        <v>8</v>
      </c>
    </row>
    <row r="26" spans="1:12" ht="12.75">
      <c r="A26" s="25">
        <v>0</v>
      </c>
      <c r="B26" s="17">
        <v>0</v>
      </c>
      <c r="C26" s="17">
        <v>0</v>
      </c>
      <c r="D26" s="17">
        <f>IF(K26,$J$17,($B$21*$B$15*$B$14*($B$20*(1-C26*$B$15/(2*PI()*$B$13*$B$19))-$B$18)/($B$12*$B$13)))</f>
        <v>32.174</v>
      </c>
      <c r="E26" s="2">
        <f>H26*$B$15</f>
        <v>0</v>
      </c>
      <c r="F26" s="24">
        <f>$B$20*(1-E26/$B$19)</f>
        <v>1.7885416666666665</v>
      </c>
      <c r="G26" s="2">
        <f>($H$20-$H$19)*F26/$B$20+$H$19</f>
        <v>133</v>
      </c>
      <c r="H26" s="24">
        <f>C26/(2*PI()*$B$13)</f>
        <v>0</v>
      </c>
      <c r="I26" s="5">
        <f>$B$15*$B$14*(F26-$B$18)</f>
        <v>51.95279012345678</v>
      </c>
      <c r="J26" s="16">
        <f>$B$15*$B$14*($B$20*(1-C26*$B$15/(2*PI()*$B$13*$B$19))-$B$18)/$B$13</f>
        <v>337.90432600622296</v>
      </c>
      <c r="K26" s="1" t="b">
        <f>J26&gt;$H$16</f>
        <v>1</v>
      </c>
      <c r="L26" s="24">
        <f>2*PI()*$B$13*H26-C26</f>
        <v>0</v>
      </c>
    </row>
    <row r="27" spans="1:24" ht="12.75">
      <c r="A27" s="25">
        <f>A26+$B$22</f>
        <v>0.01</v>
      </c>
      <c r="B27" s="17">
        <f>B26+$B$22*(C27+C26)/2</f>
        <v>0.0016087000000000002</v>
      </c>
      <c r="C27" s="17">
        <f>C26+D26*$B$22</f>
        <v>0.32174</v>
      </c>
      <c r="D27" s="17">
        <f>IF(K27,$J$17,($B$21*$B$15*$B$14*($B$20*(1-C27*$B$15/(2*PI()*$B$13*$B$19))-$B$18)/($B$12*$B$13)))</f>
        <v>32.174</v>
      </c>
      <c r="E27" s="2">
        <f>IF(K27,$B$19*(1-F27/$B$20),H27*$B$15)</f>
        <v>46.51643187349196</v>
      </c>
      <c r="F27" s="24">
        <f>IF(K27,(I27/($B$15*$B$14)+$B$18),$B$20*(1-E27/$B$19))</f>
        <v>0.8484673549107143</v>
      </c>
      <c r="G27" s="2">
        <f aca="true" t="shared" si="1" ref="G27:G90">($H$20-$H$19)*F27/$B$20+$H$19</f>
        <v>64.51309521902823</v>
      </c>
      <c r="H27" s="24">
        <f>IF(K27,E27/$B$15,C27/(2*PI()*$B$13))</f>
        <v>5.60689134189412</v>
      </c>
      <c r="I27" s="5">
        <f>IF(K27,$H$17*$B$13,$B$15*$B$14*(F27-$B$18))</f>
        <v>20.75625</v>
      </c>
      <c r="J27" s="16">
        <f>$B$15*$B$14*($B$20*(1-C27*$B$15/(2*PI()*$B$13*$B$19))-$B$18)/$B$13</f>
        <v>325.8517679720051</v>
      </c>
      <c r="K27" s="1" t="b">
        <f>J27&gt;IF(K26,$H$17,$H$16)</f>
        <v>1</v>
      </c>
      <c r="L27" s="24">
        <f aca="true" t="shared" si="2" ref="L27:L90">2*PI()*$B$13*H27-C27</f>
        <v>5.094739859620016</v>
      </c>
      <c r="W27" s="1">
        <f>IF(OR(AND(B27&gt;=$I$6,B26&lt;$I$6),AND(B27&gt;=$I$7,B26&lt;$I$7),AND(B27&gt;=$I$8,B26&lt;$I$8),AND(B27&gt;=$I$9,B26&lt;$I$9),AND(B27&gt;=$I$10,B26&lt;$I$10),AND(B27&gt;=$I$11,B26&lt;$I$11)),INT(B27),"")</f>
      </c>
      <c r="X27" s="24">
        <f>IF(W27="","",(W27-B26)/(B27-B26)*$B$22+A26)</f>
      </c>
    </row>
    <row r="28" spans="1:24" ht="12.75">
      <c r="A28" s="25">
        <f aca="true" t="shared" si="3" ref="A28:A91">A27+$B$22</f>
        <v>0.02</v>
      </c>
      <c r="B28" s="17">
        <f aca="true" t="shared" si="4" ref="B28:B91">B27+$B$22*(C28+C27)/2</f>
        <v>0.006434800000000001</v>
      </c>
      <c r="C28" s="17">
        <f aca="true" t="shared" si="5" ref="C28:C91">C27+D27*$B$22</f>
        <v>0.64348</v>
      </c>
      <c r="D28" s="17">
        <f aca="true" t="shared" si="6" ref="D28:D91">IF(K28,$J$17,($B$21*$B$15*$B$14*($B$20*(1-C28*$B$15/(2*PI()*$B$13*$B$19))-$B$18)/($B$12*$B$13)))</f>
        <v>32.174</v>
      </c>
      <c r="E28" s="2">
        <f aca="true" t="shared" si="7" ref="E28:E91">IF(K28,$B$19*(1-F28/$B$20),H28*$B$15)</f>
        <v>46.51643187349196</v>
      </c>
      <c r="F28" s="24">
        <f aca="true" t="shared" si="8" ref="F28:F91">IF(K28,(I28/($B$15*$B$14)+$B$18),$B$20*(1-E28/$B$19))</f>
        <v>0.8484673549107143</v>
      </c>
      <c r="G28" s="2">
        <f t="shared" si="1"/>
        <v>64.51309521902823</v>
      </c>
      <c r="H28" s="24">
        <f aca="true" t="shared" si="9" ref="H28:H91">IF(K28,E28/$B$15,C28/(2*PI()*$B$13))</f>
        <v>5.60689134189412</v>
      </c>
      <c r="I28" s="5">
        <f aca="true" t="shared" si="10" ref="I28:I91">IF(K28,$H$17*$B$13,$B$15*$B$14*(F28-$B$18))</f>
        <v>20.75625</v>
      </c>
      <c r="J28" s="16">
        <f aca="true" t="shared" si="11" ref="J28:J91">$B$15*$B$14*($B$20*(1-C28*$B$15/(2*PI()*$B$13*$B$19))-$B$18)/$B$13</f>
        <v>313.79920993778734</v>
      </c>
      <c r="K28" s="1" t="b">
        <f aca="true" t="shared" si="12" ref="K28:K91">J28&gt;IF(K27,$H$17,$H$16)</f>
        <v>1</v>
      </c>
      <c r="L28" s="24">
        <f t="shared" si="2"/>
        <v>4.772999859620016</v>
      </c>
      <c r="W28" s="1">
        <f aca="true" t="shared" si="13" ref="W28:W91">IF(OR(AND(B28&gt;=$I$6,B27&lt;$I$6),AND(B28&gt;=$I$7,B27&lt;$I$7),AND(B28&gt;=$I$8,B27&lt;$I$8),AND(B28&gt;=$I$9,B27&lt;$I$9),AND(B28&gt;=$I$10,B27&lt;$I$10),AND(B28&gt;=$I$11,B27&lt;$I$11)),INT(B28),"")</f>
      </c>
      <c r="X28" s="24">
        <f aca="true" t="shared" si="14" ref="X28:X91">IF(W28="","",(W28-B27)/(B28-B27)*$B$22+A27)</f>
      </c>
    </row>
    <row r="29" spans="1:24" ht="12.75">
      <c r="A29" s="25">
        <f t="shared" si="3"/>
        <v>0.03</v>
      </c>
      <c r="B29" s="17">
        <f t="shared" si="4"/>
        <v>0.014478300000000003</v>
      </c>
      <c r="C29" s="17">
        <f t="shared" si="5"/>
        <v>0.9652200000000001</v>
      </c>
      <c r="D29" s="17">
        <f t="shared" si="6"/>
        <v>32.174</v>
      </c>
      <c r="E29" s="2">
        <f t="shared" si="7"/>
        <v>46.51643187349196</v>
      </c>
      <c r="F29" s="24">
        <f t="shared" si="8"/>
        <v>0.8484673549107143</v>
      </c>
      <c r="G29" s="2">
        <f t="shared" si="1"/>
        <v>64.51309521902823</v>
      </c>
      <c r="H29" s="24">
        <f t="shared" si="9"/>
        <v>5.60689134189412</v>
      </c>
      <c r="I29" s="5">
        <f t="shared" si="10"/>
        <v>20.75625</v>
      </c>
      <c r="J29" s="16">
        <f t="shared" si="11"/>
        <v>301.7466519035695</v>
      </c>
      <c r="K29" s="1" t="b">
        <f t="shared" si="12"/>
        <v>1</v>
      </c>
      <c r="L29" s="24">
        <f t="shared" si="2"/>
        <v>4.4512598596200155</v>
      </c>
      <c r="W29" s="1">
        <f t="shared" si="13"/>
      </c>
      <c r="X29" s="24">
        <f t="shared" si="14"/>
      </c>
    </row>
    <row r="30" spans="1:24" ht="12.75">
      <c r="A30" s="25">
        <f t="shared" si="3"/>
        <v>0.04</v>
      </c>
      <c r="B30" s="17">
        <f t="shared" si="4"/>
        <v>0.025739200000000004</v>
      </c>
      <c r="C30" s="17">
        <f t="shared" si="5"/>
        <v>1.28696</v>
      </c>
      <c r="D30" s="17">
        <f t="shared" si="6"/>
        <v>32.174</v>
      </c>
      <c r="E30" s="2">
        <f t="shared" si="7"/>
        <v>46.51643187349196</v>
      </c>
      <c r="F30" s="24">
        <f t="shared" si="8"/>
        <v>0.8484673549107143</v>
      </c>
      <c r="G30" s="2">
        <f t="shared" si="1"/>
        <v>64.51309521902823</v>
      </c>
      <c r="H30" s="24">
        <f t="shared" si="9"/>
        <v>5.60689134189412</v>
      </c>
      <c r="I30" s="5">
        <f t="shared" si="10"/>
        <v>20.75625</v>
      </c>
      <c r="J30" s="16">
        <f t="shared" si="11"/>
        <v>289.6940938693517</v>
      </c>
      <c r="K30" s="1" t="b">
        <f t="shared" si="12"/>
        <v>1</v>
      </c>
      <c r="L30" s="24">
        <f t="shared" si="2"/>
        <v>4.129519859620016</v>
      </c>
      <c r="W30" s="1">
        <f t="shared" si="13"/>
      </c>
      <c r="X30" s="24">
        <f t="shared" si="14"/>
      </c>
    </row>
    <row r="31" spans="1:24" ht="12.75">
      <c r="A31" s="25">
        <f t="shared" si="3"/>
        <v>0.05</v>
      </c>
      <c r="B31" s="17">
        <f t="shared" si="4"/>
        <v>0.0402175</v>
      </c>
      <c r="C31" s="17">
        <f t="shared" si="5"/>
        <v>1.6087000000000002</v>
      </c>
      <c r="D31" s="17">
        <f t="shared" si="6"/>
        <v>32.174</v>
      </c>
      <c r="E31" s="2">
        <f t="shared" si="7"/>
        <v>46.51643187349196</v>
      </c>
      <c r="F31" s="24">
        <f t="shared" si="8"/>
        <v>0.8484673549107143</v>
      </c>
      <c r="G31" s="2">
        <f t="shared" si="1"/>
        <v>64.51309521902823</v>
      </c>
      <c r="H31" s="24">
        <f t="shared" si="9"/>
        <v>5.60689134189412</v>
      </c>
      <c r="I31" s="5">
        <f t="shared" si="10"/>
        <v>20.75625</v>
      </c>
      <c r="J31" s="16">
        <f t="shared" si="11"/>
        <v>277.64153583513394</v>
      </c>
      <c r="K31" s="1" t="b">
        <f t="shared" si="12"/>
        <v>1</v>
      </c>
      <c r="L31" s="24">
        <f t="shared" si="2"/>
        <v>3.8077798596200156</v>
      </c>
      <c r="W31" s="1">
        <f t="shared" si="13"/>
      </c>
      <c r="X31" s="24">
        <f t="shared" si="14"/>
      </c>
    </row>
    <row r="32" spans="1:24" ht="12.75">
      <c r="A32" s="25">
        <f t="shared" si="3"/>
        <v>0.060000000000000005</v>
      </c>
      <c r="B32" s="17">
        <f t="shared" si="4"/>
        <v>0.05791320000000001</v>
      </c>
      <c r="C32" s="17">
        <f t="shared" si="5"/>
        <v>1.9304400000000004</v>
      </c>
      <c r="D32" s="17">
        <f t="shared" si="6"/>
        <v>32.174</v>
      </c>
      <c r="E32" s="2">
        <f t="shared" si="7"/>
        <v>46.51643187349196</v>
      </c>
      <c r="F32" s="24">
        <f t="shared" si="8"/>
        <v>0.8484673549107143</v>
      </c>
      <c r="G32" s="2">
        <f t="shared" si="1"/>
        <v>64.51309521902823</v>
      </c>
      <c r="H32" s="24">
        <f t="shared" si="9"/>
        <v>5.60689134189412</v>
      </c>
      <c r="I32" s="5">
        <f t="shared" si="10"/>
        <v>20.75625</v>
      </c>
      <c r="J32" s="16">
        <f t="shared" si="11"/>
        <v>265.58897780091604</v>
      </c>
      <c r="K32" s="1" t="b">
        <f t="shared" si="12"/>
        <v>1</v>
      </c>
      <c r="L32" s="24">
        <f t="shared" si="2"/>
        <v>3.4860398596200155</v>
      </c>
      <c r="W32" s="1">
        <f t="shared" si="13"/>
      </c>
      <c r="X32" s="24">
        <f t="shared" si="14"/>
      </c>
    </row>
    <row r="33" spans="1:24" ht="12.75">
      <c r="A33" s="25">
        <f t="shared" si="3"/>
        <v>0.07</v>
      </c>
      <c r="B33" s="17">
        <f t="shared" si="4"/>
        <v>0.07882630000000002</v>
      </c>
      <c r="C33" s="17">
        <f t="shared" si="5"/>
        <v>2.2521800000000005</v>
      </c>
      <c r="D33" s="17">
        <f t="shared" si="6"/>
        <v>32.174</v>
      </c>
      <c r="E33" s="2">
        <f t="shared" si="7"/>
        <v>46.51643187349196</v>
      </c>
      <c r="F33" s="24">
        <f t="shared" si="8"/>
        <v>0.8484673549107143</v>
      </c>
      <c r="G33" s="2">
        <f t="shared" si="1"/>
        <v>64.51309521902823</v>
      </c>
      <c r="H33" s="24">
        <f t="shared" si="9"/>
        <v>5.60689134189412</v>
      </c>
      <c r="I33" s="5">
        <f t="shared" si="10"/>
        <v>20.75625</v>
      </c>
      <c r="J33" s="16">
        <f t="shared" si="11"/>
        <v>253.53641976669834</v>
      </c>
      <c r="K33" s="1" t="b">
        <f t="shared" si="12"/>
        <v>1</v>
      </c>
      <c r="L33" s="24">
        <f t="shared" si="2"/>
        <v>3.1642998596200154</v>
      </c>
      <c r="W33" s="1">
        <f t="shared" si="13"/>
      </c>
      <c r="X33" s="24">
        <f t="shared" si="14"/>
      </c>
    </row>
    <row r="34" spans="1:24" ht="12.75">
      <c r="A34" s="25">
        <f t="shared" si="3"/>
        <v>0.08</v>
      </c>
      <c r="B34" s="17">
        <f t="shared" si="4"/>
        <v>0.10295680000000001</v>
      </c>
      <c r="C34" s="17">
        <f t="shared" si="5"/>
        <v>2.5739200000000007</v>
      </c>
      <c r="D34" s="17">
        <f t="shared" si="6"/>
        <v>32.174</v>
      </c>
      <c r="E34" s="2">
        <f t="shared" si="7"/>
        <v>46.51643187349196</v>
      </c>
      <c r="F34" s="24">
        <f t="shared" si="8"/>
        <v>0.8484673549107143</v>
      </c>
      <c r="G34" s="2">
        <f t="shared" si="1"/>
        <v>64.51309521902823</v>
      </c>
      <c r="H34" s="24">
        <f t="shared" si="9"/>
        <v>5.60689134189412</v>
      </c>
      <c r="I34" s="5">
        <f t="shared" si="10"/>
        <v>20.75625</v>
      </c>
      <c r="J34" s="16">
        <f t="shared" si="11"/>
        <v>241.48386173248045</v>
      </c>
      <c r="K34" s="1" t="b">
        <f t="shared" si="12"/>
        <v>1</v>
      </c>
      <c r="L34" s="24">
        <f t="shared" si="2"/>
        <v>2.8425598596200152</v>
      </c>
      <c r="W34" s="1">
        <f t="shared" si="13"/>
      </c>
      <c r="X34" s="24">
        <f t="shared" si="14"/>
      </c>
    </row>
    <row r="35" spans="1:24" ht="12.75">
      <c r="A35" s="25">
        <f t="shared" si="3"/>
        <v>0.09</v>
      </c>
      <c r="B35" s="17">
        <f t="shared" si="4"/>
        <v>0.13030470000000002</v>
      </c>
      <c r="C35" s="17">
        <f t="shared" si="5"/>
        <v>2.895660000000001</v>
      </c>
      <c r="D35" s="17">
        <f t="shared" si="6"/>
        <v>32.174</v>
      </c>
      <c r="E35" s="2">
        <f t="shared" si="7"/>
        <v>46.51643187349196</v>
      </c>
      <c r="F35" s="24">
        <f t="shared" si="8"/>
        <v>0.8484673549107143</v>
      </c>
      <c r="G35" s="2">
        <f t="shared" si="1"/>
        <v>64.51309521902823</v>
      </c>
      <c r="H35" s="24">
        <f t="shared" si="9"/>
        <v>5.60689134189412</v>
      </c>
      <c r="I35" s="5">
        <f t="shared" si="10"/>
        <v>20.75625</v>
      </c>
      <c r="J35" s="16">
        <f t="shared" si="11"/>
        <v>229.43130369826267</v>
      </c>
      <c r="K35" s="1" t="b">
        <f t="shared" si="12"/>
        <v>1</v>
      </c>
      <c r="L35" s="24">
        <f t="shared" si="2"/>
        <v>2.520819859620015</v>
      </c>
      <c r="W35" s="1">
        <f t="shared" si="13"/>
      </c>
      <c r="X35" s="24">
        <f t="shared" si="14"/>
      </c>
    </row>
    <row r="36" spans="1:24" ht="12.75">
      <c r="A36" s="25">
        <f t="shared" si="3"/>
        <v>0.09999999999999999</v>
      </c>
      <c r="B36" s="17">
        <f t="shared" si="4"/>
        <v>0.16087000000000004</v>
      </c>
      <c r="C36" s="17">
        <f t="shared" si="5"/>
        <v>3.217400000000001</v>
      </c>
      <c r="D36" s="17">
        <f t="shared" si="6"/>
        <v>32.174</v>
      </c>
      <c r="E36" s="2">
        <f t="shared" si="7"/>
        <v>46.51643187349196</v>
      </c>
      <c r="F36" s="24">
        <f t="shared" si="8"/>
        <v>0.8484673549107143</v>
      </c>
      <c r="G36" s="2">
        <f t="shared" si="1"/>
        <v>64.51309521902823</v>
      </c>
      <c r="H36" s="24">
        <f t="shared" si="9"/>
        <v>5.60689134189412</v>
      </c>
      <c r="I36" s="5">
        <f t="shared" si="10"/>
        <v>20.75625</v>
      </c>
      <c r="J36" s="16">
        <f t="shared" si="11"/>
        <v>217.37874566404483</v>
      </c>
      <c r="K36" s="1" t="b">
        <f t="shared" si="12"/>
        <v>1</v>
      </c>
      <c r="L36" s="24">
        <f t="shared" si="2"/>
        <v>2.199079859620015</v>
      </c>
      <c r="W36" s="1">
        <f t="shared" si="13"/>
      </c>
      <c r="X36" s="24">
        <f t="shared" si="14"/>
      </c>
    </row>
    <row r="37" spans="1:24" ht="12.75">
      <c r="A37" s="25">
        <f t="shared" si="3"/>
        <v>0.10999999999999999</v>
      </c>
      <c r="B37" s="17">
        <f t="shared" si="4"/>
        <v>0.19465270000000007</v>
      </c>
      <c r="C37" s="17">
        <f t="shared" si="5"/>
        <v>3.539140000000001</v>
      </c>
      <c r="D37" s="17">
        <f t="shared" si="6"/>
        <v>32.174</v>
      </c>
      <c r="E37" s="2">
        <f t="shared" si="7"/>
        <v>46.51643187349196</v>
      </c>
      <c r="F37" s="24">
        <f t="shared" si="8"/>
        <v>0.8484673549107143</v>
      </c>
      <c r="G37" s="2">
        <f t="shared" si="1"/>
        <v>64.51309521902823</v>
      </c>
      <c r="H37" s="24">
        <f t="shared" si="9"/>
        <v>5.60689134189412</v>
      </c>
      <c r="I37" s="5">
        <f t="shared" si="10"/>
        <v>20.75625</v>
      </c>
      <c r="J37" s="16">
        <f t="shared" si="11"/>
        <v>205.32618762982707</v>
      </c>
      <c r="K37" s="1" t="b">
        <f t="shared" si="12"/>
        <v>1</v>
      </c>
      <c r="L37" s="24">
        <f t="shared" si="2"/>
        <v>1.8773398596200148</v>
      </c>
      <c r="W37" s="1">
        <f t="shared" si="13"/>
      </c>
      <c r="X37" s="24">
        <f t="shared" si="14"/>
      </c>
    </row>
    <row r="38" spans="1:24" ht="12.75">
      <c r="A38" s="25">
        <f t="shared" si="3"/>
        <v>0.11999999999999998</v>
      </c>
      <c r="B38" s="17">
        <f t="shared" si="4"/>
        <v>0.23165280000000008</v>
      </c>
      <c r="C38" s="17">
        <f t="shared" si="5"/>
        <v>3.860880000000001</v>
      </c>
      <c r="D38" s="17">
        <f t="shared" si="6"/>
        <v>32.174</v>
      </c>
      <c r="E38" s="2">
        <f t="shared" si="7"/>
        <v>46.51643187349196</v>
      </c>
      <c r="F38" s="24">
        <f t="shared" si="8"/>
        <v>0.8484673549107143</v>
      </c>
      <c r="G38" s="2">
        <f t="shared" si="1"/>
        <v>64.51309521902823</v>
      </c>
      <c r="H38" s="24">
        <f t="shared" si="9"/>
        <v>5.60689134189412</v>
      </c>
      <c r="I38" s="5">
        <f t="shared" si="10"/>
        <v>20.75625</v>
      </c>
      <c r="J38" s="16">
        <f t="shared" si="11"/>
        <v>193.27362959560924</v>
      </c>
      <c r="K38" s="1" t="b">
        <f t="shared" si="12"/>
        <v>1</v>
      </c>
      <c r="L38" s="24">
        <f t="shared" si="2"/>
        <v>1.5555998596200147</v>
      </c>
      <c r="W38" s="1">
        <f t="shared" si="13"/>
      </c>
      <c r="X38" s="24">
        <f t="shared" si="14"/>
      </c>
    </row>
    <row r="39" spans="1:24" ht="12.75">
      <c r="A39" s="25">
        <f t="shared" si="3"/>
        <v>0.12999999999999998</v>
      </c>
      <c r="B39" s="17">
        <f t="shared" si="4"/>
        <v>0.27187030000000006</v>
      </c>
      <c r="C39" s="17">
        <f t="shared" si="5"/>
        <v>4.182620000000001</v>
      </c>
      <c r="D39" s="17">
        <f t="shared" si="6"/>
        <v>32.174</v>
      </c>
      <c r="E39" s="2">
        <f t="shared" si="7"/>
        <v>46.51643187349196</v>
      </c>
      <c r="F39" s="24">
        <f t="shared" si="8"/>
        <v>0.8484673549107143</v>
      </c>
      <c r="G39" s="2">
        <f t="shared" si="1"/>
        <v>64.51309521902823</v>
      </c>
      <c r="H39" s="24">
        <f t="shared" si="9"/>
        <v>5.60689134189412</v>
      </c>
      <c r="I39" s="5">
        <f t="shared" si="10"/>
        <v>20.75625</v>
      </c>
      <c r="J39" s="16">
        <f t="shared" si="11"/>
        <v>181.22107156139145</v>
      </c>
      <c r="K39" s="1" t="b">
        <f t="shared" si="12"/>
        <v>1</v>
      </c>
      <c r="L39" s="24">
        <f t="shared" si="2"/>
        <v>1.233859859620015</v>
      </c>
      <c r="W39" s="1">
        <f t="shared" si="13"/>
      </c>
      <c r="X39" s="24">
        <f t="shared" si="14"/>
      </c>
    </row>
    <row r="40" spans="1:24" ht="12.75">
      <c r="A40" s="25">
        <f t="shared" si="3"/>
        <v>0.13999999999999999</v>
      </c>
      <c r="B40" s="17">
        <f t="shared" si="4"/>
        <v>0.31530520000000006</v>
      </c>
      <c r="C40" s="17">
        <f t="shared" si="5"/>
        <v>4.504360000000001</v>
      </c>
      <c r="D40" s="17">
        <f t="shared" si="6"/>
        <v>32.174</v>
      </c>
      <c r="E40" s="2">
        <f t="shared" si="7"/>
        <v>46.51643187349196</v>
      </c>
      <c r="F40" s="24">
        <f t="shared" si="8"/>
        <v>0.8484673549107143</v>
      </c>
      <c r="G40" s="2">
        <f t="shared" si="1"/>
        <v>64.51309521902823</v>
      </c>
      <c r="H40" s="24">
        <f t="shared" si="9"/>
        <v>5.60689134189412</v>
      </c>
      <c r="I40" s="5">
        <f t="shared" si="10"/>
        <v>20.75625</v>
      </c>
      <c r="J40" s="16">
        <f t="shared" si="11"/>
        <v>169.16851352717367</v>
      </c>
      <c r="K40" s="1" t="b">
        <f t="shared" si="12"/>
        <v>1</v>
      </c>
      <c r="L40" s="24">
        <f t="shared" si="2"/>
        <v>0.9121198596200149</v>
      </c>
      <c r="W40" s="1">
        <f t="shared" si="13"/>
      </c>
      <c r="X40" s="24">
        <f t="shared" si="14"/>
      </c>
    </row>
    <row r="41" spans="1:24" ht="12.75">
      <c r="A41" s="25">
        <f t="shared" si="3"/>
        <v>0.15</v>
      </c>
      <c r="B41" s="17">
        <f t="shared" si="4"/>
        <v>0.3619575000000001</v>
      </c>
      <c r="C41" s="17">
        <f t="shared" si="5"/>
        <v>4.826100000000001</v>
      </c>
      <c r="D41" s="17">
        <f t="shared" si="6"/>
        <v>32.174</v>
      </c>
      <c r="E41" s="2">
        <f t="shared" si="7"/>
        <v>46.51643187349196</v>
      </c>
      <c r="F41" s="24">
        <f t="shared" si="8"/>
        <v>0.8484673549107143</v>
      </c>
      <c r="G41" s="2">
        <f t="shared" si="1"/>
        <v>64.51309521902823</v>
      </c>
      <c r="H41" s="24">
        <f t="shared" si="9"/>
        <v>5.60689134189412</v>
      </c>
      <c r="I41" s="5">
        <f t="shared" si="10"/>
        <v>20.75625</v>
      </c>
      <c r="J41" s="16">
        <f t="shared" si="11"/>
        <v>157.11595549295583</v>
      </c>
      <c r="K41" s="1" t="b">
        <f t="shared" si="12"/>
        <v>1</v>
      </c>
      <c r="L41" s="24">
        <f t="shared" si="2"/>
        <v>0.5903798596200147</v>
      </c>
      <c r="W41" s="1">
        <f t="shared" si="13"/>
      </c>
      <c r="X41" s="24">
        <f t="shared" si="14"/>
      </c>
    </row>
    <row r="42" spans="1:24" ht="12.75">
      <c r="A42" s="25">
        <f t="shared" si="3"/>
        <v>0.16</v>
      </c>
      <c r="B42" s="17">
        <f t="shared" si="4"/>
        <v>0.4118272000000001</v>
      </c>
      <c r="C42" s="17">
        <f t="shared" si="5"/>
        <v>5.147840000000001</v>
      </c>
      <c r="D42" s="17">
        <f t="shared" si="6"/>
        <v>32.174</v>
      </c>
      <c r="E42" s="2">
        <f t="shared" si="7"/>
        <v>46.51643187349196</v>
      </c>
      <c r="F42" s="24">
        <f t="shared" si="8"/>
        <v>0.8484673549107143</v>
      </c>
      <c r="G42" s="2">
        <f t="shared" si="1"/>
        <v>64.51309521902823</v>
      </c>
      <c r="H42" s="24">
        <f t="shared" si="9"/>
        <v>5.60689134189412</v>
      </c>
      <c r="I42" s="5">
        <f t="shared" si="10"/>
        <v>20.75625</v>
      </c>
      <c r="J42" s="16">
        <f t="shared" si="11"/>
        <v>145.06339745873802</v>
      </c>
      <c r="K42" s="1" t="b">
        <f t="shared" si="12"/>
        <v>1</v>
      </c>
      <c r="L42" s="24">
        <f t="shared" si="2"/>
        <v>0.2686398596200146</v>
      </c>
      <c r="W42" s="1">
        <f t="shared" si="13"/>
      </c>
      <c r="X42" s="24">
        <f t="shared" si="14"/>
      </c>
    </row>
    <row r="43" spans="1:24" ht="12.75">
      <c r="A43" s="25">
        <f t="shared" si="3"/>
        <v>0.17</v>
      </c>
      <c r="B43" s="17">
        <f t="shared" si="4"/>
        <v>0.4649143000000001</v>
      </c>
      <c r="C43" s="17">
        <f t="shared" si="5"/>
        <v>5.469580000000001</v>
      </c>
      <c r="D43" s="17">
        <f t="shared" si="6"/>
        <v>31.699931464033437</v>
      </c>
      <c r="E43" s="2">
        <f t="shared" si="7"/>
        <v>46.972452965875696</v>
      </c>
      <c r="F43" s="24">
        <f t="shared" si="8"/>
        <v>0.8392513919208029</v>
      </c>
      <c r="G43" s="2">
        <f t="shared" si="1"/>
        <v>63.84168789317963</v>
      </c>
      <c r="H43" s="24">
        <f t="shared" si="9"/>
        <v>5.661858169993946</v>
      </c>
      <c r="I43" s="5">
        <f t="shared" si="10"/>
        <v>20.450416561519976</v>
      </c>
      <c r="J43" s="16">
        <f t="shared" si="11"/>
        <v>133.0108394245202</v>
      </c>
      <c r="K43" s="1" t="b">
        <f t="shared" si="12"/>
        <v>0</v>
      </c>
      <c r="L43" s="24">
        <f t="shared" si="2"/>
        <v>0</v>
      </c>
      <c r="W43" s="1">
        <f t="shared" si="13"/>
      </c>
      <c r="X43" s="24">
        <f t="shared" si="14"/>
      </c>
    </row>
    <row r="44" spans="1:24" ht="12.75">
      <c r="A44" s="25">
        <f t="shared" si="3"/>
        <v>0.18000000000000002</v>
      </c>
      <c r="B44" s="17">
        <f t="shared" si="4"/>
        <v>0.5211950965732018</v>
      </c>
      <c r="C44" s="17">
        <f t="shared" si="5"/>
        <v>5.786579314640336</v>
      </c>
      <c r="D44" s="17">
        <f t="shared" si="6"/>
        <v>28.869818399952024</v>
      </c>
      <c r="E44" s="2">
        <f t="shared" si="7"/>
        <v>49.69482568867305</v>
      </c>
      <c r="F44" s="24">
        <f t="shared" si="8"/>
        <v>0.7842335721815957</v>
      </c>
      <c r="G44" s="2">
        <f t="shared" si="1"/>
        <v>59.83349392955822</v>
      </c>
      <c r="H44" s="24">
        <f t="shared" si="9"/>
        <v>5.990001310688269</v>
      </c>
      <c r="I44" s="5">
        <f t="shared" si="10"/>
        <v>18.62464002498925</v>
      </c>
      <c r="J44" s="16">
        <f t="shared" si="11"/>
        <v>121.1358700812309</v>
      </c>
      <c r="K44" s="1" t="b">
        <f t="shared" si="12"/>
        <v>0</v>
      </c>
      <c r="L44" s="24">
        <f t="shared" si="2"/>
        <v>0</v>
      </c>
      <c r="W44" s="1">
        <f t="shared" si="13"/>
      </c>
      <c r="X44" s="24">
        <f t="shared" si="14"/>
      </c>
    </row>
    <row r="45" spans="1:24" ht="12.75">
      <c r="A45" s="25">
        <f t="shared" si="3"/>
        <v>0.19000000000000003</v>
      </c>
      <c r="B45" s="17">
        <f t="shared" si="4"/>
        <v>0.5805043806396029</v>
      </c>
      <c r="C45" s="17">
        <f t="shared" si="5"/>
        <v>6.075277498639856</v>
      </c>
      <c r="D45" s="17">
        <f t="shared" si="6"/>
        <v>26.29237275770942</v>
      </c>
      <c r="E45" s="2">
        <f t="shared" si="7"/>
        <v>52.174149854194205</v>
      </c>
      <c r="F45" s="24">
        <f t="shared" si="8"/>
        <v>0.7341276447781138</v>
      </c>
      <c r="G45" s="2">
        <f t="shared" si="1"/>
        <v>56.18314433896605</v>
      </c>
      <c r="H45" s="24">
        <f t="shared" si="9"/>
        <v>6.288848419925195</v>
      </c>
      <c r="I45" s="5">
        <f t="shared" si="10"/>
        <v>16.961865545229255</v>
      </c>
      <c r="J45" s="16">
        <f t="shared" si="11"/>
        <v>110.32107671693825</v>
      </c>
      <c r="K45" s="1" t="b">
        <f t="shared" si="12"/>
        <v>0</v>
      </c>
      <c r="L45" s="24">
        <f t="shared" si="2"/>
        <v>0</v>
      </c>
      <c r="W45" s="1">
        <f t="shared" si="13"/>
      </c>
      <c r="X45" s="24">
        <f t="shared" si="14"/>
      </c>
    </row>
    <row r="46" spans="1:24" ht="12.75">
      <c r="A46" s="25">
        <f t="shared" si="3"/>
        <v>0.20000000000000004</v>
      </c>
      <c r="B46" s="17">
        <f t="shared" si="4"/>
        <v>0.6425717742638869</v>
      </c>
      <c r="C46" s="17">
        <f t="shared" si="5"/>
        <v>6.338201226216951</v>
      </c>
      <c r="D46" s="17">
        <f t="shared" si="6"/>
        <v>23.945036842749563</v>
      </c>
      <c r="E46" s="2">
        <f t="shared" si="7"/>
        <v>54.43212440200734</v>
      </c>
      <c r="F46" s="24">
        <f t="shared" si="8"/>
        <v>0.6884950847664005</v>
      </c>
      <c r="G46" s="2">
        <f t="shared" si="1"/>
        <v>52.85869141715756</v>
      </c>
      <c r="H46" s="24">
        <f t="shared" si="9"/>
        <v>6.561014994884814</v>
      </c>
      <c r="I46" s="5">
        <f t="shared" si="10"/>
        <v>15.447540590766478</v>
      </c>
      <c r="J46" s="16">
        <f t="shared" si="11"/>
        <v>100.47180872043238</v>
      </c>
      <c r="K46" s="1" t="b">
        <f t="shared" si="12"/>
        <v>0</v>
      </c>
      <c r="L46" s="24">
        <f t="shared" si="2"/>
        <v>0</v>
      </c>
      <c r="W46" s="1">
        <f t="shared" si="13"/>
      </c>
      <c r="X46" s="24">
        <f t="shared" si="14"/>
      </c>
    </row>
    <row r="47" spans="1:24" ht="12.75">
      <c r="A47" s="25">
        <f t="shared" si="3"/>
        <v>0.21000000000000005</v>
      </c>
      <c r="B47" s="17">
        <f t="shared" si="4"/>
        <v>0.7071510383681938</v>
      </c>
      <c r="C47" s="17">
        <f t="shared" si="5"/>
        <v>6.577651594644446</v>
      </c>
      <c r="D47" s="17">
        <f t="shared" si="6"/>
        <v>21.80726687105533</v>
      </c>
      <c r="E47" s="2">
        <f t="shared" si="7"/>
        <v>56.488511029247846</v>
      </c>
      <c r="F47" s="24">
        <f t="shared" si="8"/>
        <v>0.6469365179235105</v>
      </c>
      <c r="G47" s="2">
        <f t="shared" si="1"/>
        <v>49.83103969366109</v>
      </c>
      <c r="H47" s="24">
        <f t="shared" si="9"/>
        <v>6.808883025846839</v>
      </c>
      <c r="I47" s="5">
        <f t="shared" si="10"/>
        <v>14.068411854054274</v>
      </c>
      <c r="J47" s="16">
        <f t="shared" si="11"/>
        <v>91.50186571742617</v>
      </c>
      <c r="K47" s="1" t="b">
        <f t="shared" si="12"/>
        <v>0</v>
      </c>
      <c r="L47" s="24">
        <f t="shared" si="2"/>
        <v>0</v>
      </c>
      <c r="W47" s="1">
        <f t="shared" si="13"/>
      </c>
      <c r="X47" s="24">
        <f t="shared" si="14"/>
      </c>
    </row>
    <row r="48" spans="1:24" ht="12.75">
      <c r="A48" s="25">
        <f t="shared" si="3"/>
        <v>0.22000000000000006</v>
      </c>
      <c r="B48" s="17">
        <f t="shared" si="4"/>
        <v>0.7740179176581911</v>
      </c>
      <c r="C48" s="17">
        <f t="shared" si="5"/>
        <v>6.795724263354999</v>
      </c>
      <c r="D48" s="17">
        <f t="shared" si="6"/>
        <v>19.86035317082518</v>
      </c>
      <c r="E48" s="2">
        <f t="shared" si="7"/>
        <v>58.36130714415053</v>
      </c>
      <c r="F48" s="24">
        <f t="shared" si="8"/>
        <v>0.609088225441308</v>
      </c>
      <c r="G48" s="2">
        <f t="shared" si="1"/>
        <v>47.07369128945973</v>
      </c>
      <c r="H48" s="24">
        <f t="shared" si="9"/>
        <v>7.034621843268145</v>
      </c>
      <c r="I48" s="5">
        <f t="shared" si="10"/>
        <v>12.812409259089334</v>
      </c>
      <c r="J48" s="16">
        <f t="shared" si="11"/>
        <v>83.33274314854852</v>
      </c>
      <c r="K48" s="1" t="b">
        <f t="shared" si="12"/>
        <v>0</v>
      </c>
      <c r="L48" s="24">
        <f t="shared" si="2"/>
        <v>0</v>
      </c>
      <c r="W48" s="1">
        <f t="shared" si="13"/>
      </c>
      <c r="X48" s="24">
        <f t="shared" si="14"/>
      </c>
    </row>
    <row r="49" spans="1:24" ht="12.75">
      <c r="A49" s="25">
        <f t="shared" si="3"/>
        <v>0.23000000000000007</v>
      </c>
      <c r="B49" s="17">
        <f t="shared" si="4"/>
        <v>0.8429681779502823</v>
      </c>
      <c r="C49" s="17">
        <f t="shared" si="5"/>
        <v>6.994327795063251</v>
      </c>
      <c r="D49" s="17">
        <f t="shared" si="6"/>
        <v>18.08725643622199</v>
      </c>
      <c r="E49" s="2">
        <f t="shared" si="7"/>
        <v>60.066903378600465</v>
      </c>
      <c r="F49" s="24">
        <f t="shared" si="8"/>
        <v>0.574618960674941</v>
      </c>
      <c r="G49" s="2">
        <f t="shared" si="1"/>
        <v>44.56251400868203</v>
      </c>
      <c r="H49" s="24">
        <f t="shared" si="9"/>
        <v>7.240207103670592</v>
      </c>
      <c r="I49" s="5">
        <f t="shared" si="10"/>
        <v>11.668540324620265</v>
      </c>
      <c r="J49" s="16">
        <f t="shared" si="11"/>
        <v>75.89294520078226</v>
      </c>
      <c r="K49" s="1" t="b">
        <f t="shared" si="12"/>
        <v>0</v>
      </c>
      <c r="L49" s="24">
        <f t="shared" si="2"/>
        <v>0</v>
      </c>
      <c r="W49" s="1">
        <f t="shared" si="13"/>
      </c>
      <c r="X49" s="24">
        <f t="shared" si="14"/>
      </c>
    </row>
    <row r="50" spans="1:24" ht="12.75">
      <c r="A50" s="25">
        <f t="shared" si="3"/>
        <v>0.24000000000000007</v>
      </c>
      <c r="B50" s="17">
        <f t="shared" si="4"/>
        <v>0.913815818722726</v>
      </c>
      <c r="C50" s="17">
        <f t="shared" si="5"/>
        <v>7.175200359425471</v>
      </c>
      <c r="D50" s="17">
        <f t="shared" si="6"/>
        <v>16.472458600093503</v>
      </c>
      <c r="E50" s="2">
        <f t="shared" si="7"/>
        <v>61.620227038245574</v>
      </c>
      <c r="F50" s="24">
        <f t="shared" si="8"/>
        <v>0.5432270500863036</v>
      </c>
      <c r="G50" s="2">
        <f t="shared" si="1"/>
        <v>42.27553013465088</v>
      </c>
      <c r="H50" s="24">
        <f t="shared" si="9"/>
        <v>7.4274380805028155</v>
      </c>
      <c r="I50" s="5">
        <f t="shared" si="10"/>
        <v>10.626793958419556</v>
      </c>
      <c r="J50" s="16">
        <f t="shared" si="11"/>
        <v>69.11735907915158</v>
      </c>
      <c r="K50" s="1" t="b">
        <f t="shared" si="12"/>
        <v>0</v>
      </c>
      <c r="L50" s="24">
        <f t="shared" si="2"/>
        <v>0</v>
      </c>
      <c r="W50" s="1">
        <f t="shared" si="13"/>
      </c>
      <c r="X50" s="24">
        <f t="shared" si="14"/>
      </c>
    </row>
    <row r="51" spans="1:24" ht="12.75">
      <c r="A51" s="25">
        <f t="shared" si="3"/>
        <v>0.25000000000000006</v>
      </c>
      <c r="B51" s="17">
        <f t="shared" si="4"/>
        <v>0.9863914452469854</v>
      </c>
      <c r="C51" s="17">
        <f t="shared" si="5"/>
        <v>7.339924945426406</v>
      </c>
      <c r="D51" s="17">
        <f t="shared" si="6"/>
        <v>15.001827020509225</v>
      </c>
      <c r="E51" s="2">
        <f t="shared" si="7"/>
        <v>63.03487274564034</v>
      </c>
      <c r="F51" s="24">
        <f t="shared" si="8"/>
        <v>0.5146377530100698</v>
      </c>
      <c r="G51" s="2">
        <f t="shared" si="1"/>
        <v>40.19272408184253</v>
      </c>
      <c r="H51" s="24">
        <f t="shared" si="9"/>
        <v>7.5979534113048635</v>
      </c>
      <c r="I51" s="5">
        <f t="shared" si="10"/>
        <v>9.678052840630464</v>
      </c>
      <c r="J51" s="16">
        <f t="shared" si="11"/>
        <v>62.946685142311985</v>
      </c>
      <c r="K51" s="1" t="b">
        <f t="shared" si="12"/>
        <v>0</v>
      </c>
      <c r="L51" s="24">
        <f t="shared" si="2"/>
        <v>0</v>
      </c>
      <c r="W51" s="1">
        <f t="shared" si="13"/>
      </c>
      <c r="X51" s="24">
        <f t="shared" si="14"/>
      </c>
    </row>
    <row r="52" spans="1:24" ht="12.75">
      <c r="A52" s="25">
        <f t="shared" si="3"/>
        <v>0.26000000000000006</v>
      </c>
      <c r="B52" s="17">
        <f t="shared" si="4"/>
        <v>1.0605407860522749</v>
      </c>
      <c r="C52" s="17">
        <f t="shared" si="5"/>
        <v>7.489943215631499</v>
      </c>
      <c r="D52" s="17">
        <f t="shared" si="6"/>
        <v>13.662490792479712</v>
      </c>
      <c r="E52" s="2">
        <f t="shared" si="7"/>
        <v>64.32322141980376</v>
      </c>
      <c r="F52" s="24">
        <f t="shared" si="8"/>
        <v>0.4886008571350865</v>
      </c>
      <c r="G52" s="2">
        <f t="shared" si="1"/>
        <v>38.29586722033414</v>
      </c>
      <c r="H52" s="24">
        <f t="shared" si="9"/>
        <v>7.753245438994203</v>
      </c>
      <c r="I52" s="5">
        <f t="shared" si="10"/>
        <v>8.81401362937176</v>
      </c>
      <c r="J52" s="16">
        <f t="shared" si="11"/>
        <v>57.32691791461307</v>
      </c>
      <c r="K52" s="1" t="b">
        <f t="shared" si="12"/>
        <v>0</v>
      </c>
      <c r="L52" s="24">
        <f t="shared" si="2"/>
        <v>0</v>
      </c>
      <c r="W52" s="1">
        <f t="shared" si="13"/>
      </c>
      <c r="X52" s="24">
        <f t="shared" si="14"/>
      </c>
    </row>
    <row r="53" spans="1:24" ht="12.75">
      <c r="A53" s="25">
        <f t="shared" si="3"/>
        <v>0.2700000000000001</v>
      </c>
      <c r="B53" s="17">
        <f t="shared" si="4"/>
        <v>1.1361233427482138</v>
      </c>
      <c r="C53" s="17">
        <f t="shared" si="5"/>
        <v>7.626568123556296</v>
      </c>
      <c r="D53" s="17">
        <f t="shared" si="6"/>
        <v>12.44272810234394</v>
      </c>
      <c r="E53" s="2">
        <f t="shared" si="7"/>
        <v>65.4965486334956</v>
      </c>
      <c r="F53" s="24">
        <f t="shared" si="8"/>
        <v>0.4648884886568744</v>
      </c>
      <c r="G53" s="2">
        <f t="shared" si="1"/>
        <v>36.568358339610434</v>
      </c>
      <c r="H53" s="24">
        <f t="shared" si="9"/>
        <v>7.894673272787417</v>
      </c>
      <c r="I53" s="5">
        <f t="shared" si="10"/>
        <v>8.027114290242942</v>
      </c>
      <c r="J53" s="16">
        <f t="shared" si="11"/>
        <v>52.20887343247442</v>
      </c>
      <c r="K53" s="1" t="b">
        <f t="shared" si="12"/>
        <v>0</v>
      </c>
      <c r="L53" s="24">
        <f t="shared" si="2"/>
        <v>0</v>
      </c>
      <c r="W53" s="1">
        <f t="shared" si="13"/>
      </c>
      <c r="X53" s="24">
        <f t="shared" si="14"/>
      </c>
    </row>
    <row r="54" spans="1:24" ht="12.75">
      <c r="A54" s="25">
        <f t="shared" si="3"/>
        <v>0.2800000000000001</v>
      </c>
      <c r="B54" s="17">
        <f t="shared" si="4"/>
        <v>1.213011160388894</v>
      </c>
      <c r="C54" s="17">
        <f t="shared" si="5"/>
        <v>7.750995404579735</v>
      </c>
      <c r="D54" s="17">
        <f t="shared" si="6"/>
        <v>11.331863638955115</v>
      </c>
      <c r="E54" s="2">
        <f t="shared" si="7"/>
        <v>66.5651232965493</v>
      </c>
      <c r="F54" s="24">
        <f t="shared" si="8"/>
        <v>0.44329311793579157</v>
      </c>
      <c r="G54" s="2">
        <f t="shared" si="1"/>
        <v>34.99507835547601</v>
      </c>
      <c r="H54" s="24">
        <f t="shared" si="9"/>
        <v>8.023474683066212</v>
      </c>
      <c r="I54" s="5">
        <f t="shared" si="10"/>
        <v>7.310467913721083</v>
      </c>
      <c r="J54" s="16">
        <f t="shared" si="11"/>
        <v>47.54775878842981</v>
      </c>
      <c r="K54" s="1" t="b">
        <f t="shared" si="12"/>
        <v>0</v>
      </c>
      <c r="L54" s="24">
        <f t="shared" si="2"/>
        <v>0</v>
      </c>
      <c r="W54" s="1">
        <f t="shared" si="13"/>
      </c>
      <c r="X54" s="24">
        <f t="shared" si="14"/>
      </c>
    </row>
    <row r="55" spans="1:24" ht="12.75">
      <c r="A55" s="25">
        <f t="shared" si="3"/>
        <v>0.2900000000000001</v>
      </c>
      <c r="B55" s="17">
        <f t="shared" si="4"/>
        <v>1.2910877076166392</v>
      </c>
      <c r="C55" s="17">
        <f t="shared" si="5"/>
        <v>7.864314040969286</v>
      </c>
      <c r="D55" s="17">
        <f t="shared" si="6"/>
        <v>10.320175163811784</v>
      </c>
      <c r="E55" s="2">
        <f t="shared" si="7"/>
        <v>67.53829752893375</v>
      </c>
      <c r="F55" s="24">
        <f t="shared" si="8"/>
        <v>0.4236257432064588</v>
      </c>
      <c r="G55" s="2">
        <f t="shared" si="1"/>
        <v>33.56225798847381</v>
      </c>
      <c r="H55" s="24">
        <f t="shared" si="9"/>
        <v>8.140776934291123</v>
      </c>
      <c r="I55" s="5">
        <f t="shared" si="10"/>
        <v>6.657802441221743</v>
      </c>
      <c r="J55" s="16">
        <f t="shared" si="11"/>
        <v>43.302780105507274</v>
      </c>
      <c r="K55" s="1" t="b">
        <f t="shared" si="12"/>
        <v>0</v>
      </c>
      <c r="L55" s="24">
        <f t="shared" si="2"/>
        <v>0</v>
      </c>
      <c r="W55" s="1">
        <f t="shared" si="13"/>
      </c>
      <c r="X55" s="24">
        <f t="shared" si="14"/>
      </c>
    </row>
    <row r="56" spans="1:24" ht="12.75">
      <c r="A56" s="25">
        <f t="shared" si="3"/>
        <v>0.3000000000000001</v>
      </c>
      <c r="B56" s="17">
        <f t="shared" si="4"/>
        <v>1.3702468567845225</v>
      </c>
      <c r="C56" s="17">
        <f t="shared" si="5"/>
        <v>7.967515792607404</v>
      </c>
      <c r="D56" s="17">
        <f t="shared" si="6"/>
        <v>9.398808422440409</v>
      </c>
      <c r="E56" s="2">
        <f t="shared" si="7"/>
        <v>68.42458851010919</v>
      </c>
      <c r="F56" s="24">
        <f t="shared" si="8"/>
        <v>0.4057142364423555</v>
      </c>
      <c r="G56" s="2">
        <f t="shared" si="1"/>
        <v>32.25735725573755</v>
      </c>
      <c r="H56" s="24">
        <f t="shared" si="9"/>
        <v>8.24760665077209</v>
      </c>
      <c r="I56" s="5">
        <f t="shared" si="10"/>
        <v>6.063405772309278</v>
      </c>
      <c r="J56" s="16">
        <f t="shared" si="11"/>
        <v>39.43678551095466</v>
      </c>
      <c r="K56" s="1" t="b">
        <f t="shared" si="12"/>
        <v>0</v>
      </c>
      <c r="L56" s="24">
        <f t="shared" si="2"/>
        <v>0</v>
      </c>
      <c r="W56" s="1">
        <f t="shared" si="13"/>
      </c>
      <c r="X56" s="24">
        <f t="shared" si="14"/>
      </c>
    </row>
    <row r="57" spans="1:24" ht="12.75">
      <c r="A57" s="25">
        <f t="shared" si="3"/>
        <v>0.3100000000000001</v>
      </c>
      <c r="B57" s="17">
        <f t="shared" si="4"/>
        <v>1.4503919551317186</v>
      </c>
      <c r="C57" s="17">
        <f t="shared" si="5"/>
        <v>8.061503876831809</v>
      </c>
      <c r="D57" s="17">
        <f t="shared" si="6"/>
        <v>8.559699652337008</v>
      </c>
      <c r="E57" s="2">
        <f t="shared" si="7"/>
        <v>69.23175302101927</v>
      </c>
      <c r="F57" s="24">
        <f t="shared" si="8"/>
        <v>0.389401836898657</v>
      </c>
      <c r="G57" s="2">
        <f t="shared" si="1"/>
        <v>31.068955721595348</v>
      </c>
      <c r="H57" s="24">
        <f t="shared" si="9"/>
        <v>8.344898801640717</v>
      </c>
      <c r="I57" s="5">
        <f t="shared" si="10"/>
        <v>5.522075772636913</v>
      </c>
      <c r="J57" s="16">
        <f t="shared" si="11"/>
        <v>35.91593998463033</v>
      </c>
      <c r="K57" s="1" t="b">
        <f t="shared" si="12"/>
        <v>0</v>
      </c>
      <c r="L57" s="24">
        <f t="shared" si="2"/>
        <v>0</v>
      </c>
      <c r="W57" s="1">
        <f t="shared" si="13"/>
      </c>
      <c r="X57" s="24">
        <f t="shared" si="14"/>
      </c>
    </row>
    <row r="58" spans="1:24" ht="12.75">
      <c r="A58" s="25">
        <f t="shared" si="3"/>
        <v>0.3200000000000001</v>
      </c>
      <c r="B58" s="17">
        <f t="shared" si="4"/>
        <v>1.5314349788826536</v>
      </c>
      <c r="C58" s="17">
        <f t="shared" si="5"/>
        <v>8.147100873355178</v>
      </c>
      <c r="D58" s="17">
        <f t="shared" si="6"/>
        <v>7.795505009260978</v>
      </c>
      <c r="E58" s="2">
        <f t="shared" si="7"/>
        <v>69.96685533110785</v>
      </c>
      <c r="F58" s="24">
        <f t="shared" si="8"/>
        <v>0.3745457791488679</v>
      </c>
      <c r="G58" s="2">
        <f t="shared" si="1"/>
        <v>29.98665254640279</v>
      </c>
      <c r="H58" s="24">
        <f t="shared" si="9"/>
        <v>8.433504883660321</v>
      </c>
      <c r="I58" s="5">
        <f t="shared" si="10"/>
        <v>5.029074745088356</v>
      </c>
      <c r="J58" s="16">
        <f t="shared" si="11"/>
        <v>32.70942923634712</v>
      </c>
      <c r="K58" s="1" t="b">
        <f t="shared" si="12"/>
        <v>0</v>
      </c>
      <c r="L58" s="24">
        <f t="shared" si="2"/>
        <v>0</v>
      </c>
      <c r="W58" s="1">
        <f t="shared" si="13"/>
      </c>
      <c r="X58" s="24">
        <f t="shared" si="14"/>
      </c>
    </row>
    <row r="59" spans="1:24" ht="12.75">
      <c r="A59" s="25">
        <f t="shared" si="3"/>
        <v>0.3300000000000001</v>
      </c>
      <c r="B59" s="17">
        <f t="shared" si="4"/>
        <v>1.6132957628666684</v>
      </c>
      <c r="C59" s="17">
        <f t="shared" si="5"/>
        <v>8.225055923447789</v>
      </c>
      <c r="D59" s="17">
        <f t="shared" si="6"/>
        <v>7.099536294222804</v>
      </c>
      <c r="E59" s="2">
        <f t="shared" si="7"/>
        <v>70.63632902450433</v>
      </c>
      <c r="F59" s="24">
        <f t="shared" si="8"/>
        <v>0.36101604360788664</v>
      </c>
      <c r="G59" s="2">
        <f t="shared" si="1"/>
        <v>29.000975458837118</v>
      </c>
      <c r="H59" s="24">
        <f t="shared" si="9"/>
        <v>8.514200373489363</v>
      </c>
      <c r="I59" s="5">
        <f t="shared" si="10"/>
        <v>4.580087965654312</v>
      </c>
      <c r="J59" s="16">
        <f t="shared" si="11"/>
        <v>29.789190020515896</v>
      </c>
      <c r="K59" s="1" t="b">
        <f t="shared" si="12"/>
        <v>0</v>
      </c>
      <c r="L59" s="24">
        <f t="shared" si="2"/>
        <v>0</v>
      </c>
      <c r="W59" s="1">
        <f t="shared" si="13"/>
      </c>
      <c r="X59" s="24">
        <f t="shared" si="14"/>
      </c>
    </row>
    <row r="60" spans="1:24" ht="12.75">
      <c r="A60" s="25">
        <f t="shared" si="3"/>
        <v>0.34000000000000014</v>
      </c>
      <c r="B60" s="17">
        <f t="shared" si="4"/>
        <v>1.6959012989158575</v>
      </c>
      <c r="C60" s="17">
        <f t="shared" si="5"/>
        <v>8.296051286390016</v>
      </c>
      <c r="D60" s="17">
        <f t="shared" si="6"/>
        <v>6.465702418651274</v>
      </c>
      <c r="E60" s="2">
        <f t="shared" si="7"/>
        <v>71.24603330647828</v>
      </c>
      <c r="F60" s="24">
        <f t="shared" si="8"/>
        <v>0.3486942186061298</v>
      </c>
      <c r="G60" s="2">
        <f t="shared" si="1"/>
        <v>28.103297854981694</v>
      </c>
      <c r="H60" s="24">
        <f t="shared" si="9"/>
        <v>8.58769151462015</v>
      </c>
      <c r="I60" s="5">
        <f t="shared" si="10"/>
        <v>4.171185921151567</v>
      </c>
      <c r="J60" s="16">
        <f t="shared" si="11"/>
        <v>27.12966452781507</v>
      </c>
      <c r="K60" s="1" t="b">
        <f t="shared" si="12"/>
        <v>0</v>
      </c>
      <c r="L60" s="24">
        <f t="shared" si="2"/>
        <v>0</v>
      </c>
      <c r="W60" s="1">
        <f t="shared" si="13"/>
      </c>
      <c r="X60" s="24">
        <f t="shared" si="14"/>
      </c>
    </row>
    <row r="61" spans="1:24" ht="12.75">
      <c r="A61" s="25">
        <f t="shared" si="3"/>
        <v>0.35000000000000014</v>
      </c>
      <c r="B61" s="17">
        <f t="shared" si="4"/>
        <v>1.7791850969006902</v>
      </c>
      <c r="C61" s="17">
        <f t="shared" si="5"/>
        <v>8.360708310576529</v>
      </c>
      <c r="D61" s="17">
        <f t="shared" si="6"/>
        <v>5.888456095445516</v>
      </c>
      <c r="E61" s="2">
        <f t="shared" si="7"/>
        <v>71.80130428295443</v>
      </c>
      <c r="F61" s="24">
        <f t="shared" si="8"/>
        <v>0.3374724640556408</v>
      </c>
      <c r="G61" s="2">
        <f t="shared" si="1"/>
        <v>27.285763298655798</v>
      </c>
      <c r="H61" s="24">
        <f t="shared" si="9"/>
        <v>8.65462149839183</v>
      </c>
      <c r="I61" s="5">
        <f t="shared" si="10"/>
        <v>3.798789918290894</v>
      </c>
      <c r="J61" s="16">
        <f t="shared" si="11"/>
        <v>24.70757670433097</v>
      </c>
      <c r="K61" s="1" t="b">
        <f t="shared" si="12"/>
        <v>0</v>
      </c>
      <c r="L61" s="24">
        <f t="shared" si="2"/>
        <v>0</v>
      </c>
      <c r="W61" s="1">
        <f t="shared" si="13"/>
      </c>
      <c r="X61" s="24">
        <f t="shared" si="14"/>
      </c>
    </row>
    <row r="62" spans="1:24" ht="12.75">
      <c r="A62" s="25">
        <f t="shared" si="3"/>
        <v>0.36000000000000015</v>
      </c>
      <c r="B62" s="17">
        <f t="shared" si="4"/>
        <v>1.8630866028112276</v>
      </c>
      <c r="C62" s="17">
        <f t="shared" si="5"/>
        <v>8.419592871530984</v>
      </c>
      <c r="D62" s="17">
        <f t="shared" si="6"/>
        <v>5.362745289354402</v>
      </c>
      <c r="E62" s="2">
        <f t="shared" si="7"/>
        <v>72.3070016618847</v>
      </c>
      <c r="F62" s="24">
        <f t="shared" si="8"/>
        <v>0.32725256763822935</v>
      </c>
      <c r="G62" s="2">
        <f t="shared" si="1"/>
        <v>26.541216762219474</v>
      </c>
      <c r="H62" s="24">
        <f t="shared" si="9"/>
        <v>8.715576093173603</v>
      </c>
      <c r="I62" s="5">
        <f t="shared" si="10"/>
        <v>3.4596407631056847</v>
      </c>
      <c r="J62" s="16">
        <f t="shared" si="11"/>
        <v>22.50172854052478</v>
      </c>
      <c r="K62" s="1" t="b">
        <f t="shared" si="12"/>
        <v>0</v>
      </c>
      <c r="L62" s="24">
        <f t="shared" si="2"/>
        <v>0</v>
      </c>
      <c r="W62" s="1">
        <f t="shared" si="13"/>
      </c>
      <c r="X62" s="24">
        <f t="shared" si="14"/>
      </c>
    </row>
    <row r="63" spans="1:24" ht="12.75">
      <c r="A63" s="25">
        <f t="shared" si="3"/>
        <v>0.37000000000000016</v>
      </c>
      <c r="B63" s="17">
        <f t="shared" si="4"/>
        <v>1.9475506687910051</v>
      </c>
      <c r="C63" s="17">
        <f t="shared" si="5"/>
        <v>8.473220324424528</v>
      </c>
      <c r="D63" s="17">
        <f t="shared" si="6"/>
        <v>4.8839690017790565</v>
      </c>
      <c r="E63" s="2">
        <f t="shared" si="7"/>
        <v>72.76755128520527</v>
      </c>
      <c r="F63" s="24">
        <f t="shared" si="8"/>
        <v>0.3179450852554442</v>
      </c>
      <c r="G63" s="2">
        <f t="shared" si="1"/>
        <v>25.863142006076302</v>
      </c>
      <c r="H63" s="24">
        <f t="shared" si="9"/>
        <v>8.771088770984564</v>
      </c>
      <c r="I63" s="5">
        <f t="shared" si="10"/>
        <v>3.1507702366251102</v>
      </c>
      <c r="J63" s="16">
        <f t="shared" si="11"/>
        <v>20.492814547155238</v>
      </c>
      <c r="K63" s="1" t="b">
        <f t="shared" si="12"/>
        <v>0</v>
      </c>
      <c r="L63" s="24">
        <f t="shared" si="2"/>
        <v>0</v>
      </c>
      <c r="W63" s="1">
        <f t="shared" si="13"/>
      </c>
      <c r="X63" s="24">
        <f t="shared" si="14"/>
      </c>
    </row>
    <row r="64" spans="1:24" ht="12.75">
      <c r="A64" s="25">
        <f t="shared" si="3"/>
        <v>0.38000000000000017</v>
      </c>
      <c r="B64" s="17">
        <f t="shared" si="4"/>
        <v>2.0325270704853393</v>
      </c>
      <c r="C64" s="17">
        <f t="shared" si="5"/>
        <v>8.522060014442319</v>
      </c>
      <c r="D64" s="17">
        <f t="shared" si="6"/>
        <v>4.4479370030289465</v>
      </c>
      <c r="E64" s="2">
        <f t="shared" si="7"/>
        <v>73.18698386361689</v>
      </c>
      <c r="F64" s="24">
        <f t="shared" si="8"/>
        <v>0.3094685582176295</v>
      </c>
      <c r="G64" s="2">
        <f t="shared" si="1"/>
        <v>25.24560454882169</v>
      </c>
      <c r="H64" s="24">
        <f t="shared" si="9"/>
        <v>8.821645376418108</v>
      </c>
      <c r="I64" s="5">
        <f t="shared" si="10"/>
        <v>2.869475117148</v>
      </c>
      <c r="J64" s="16">
        <f t="shared" si="11"/>
        <v>18.6632527944585</v>
      </c>
      <c r="K64" s="1" t="b">
        <f t="shared" si="12"/>
        <v>0</v>
      </c>
      <c r="L64" s="24">
        <f t="shared" si="2"/>
        <v>0</v>
      </c>
      <c r="W64" s="1">
        <f t="shared" si="13"/>
      </c>
      <c r="X64" s="24">
        <f t="shared" si="14"/>
      </c>
    </row>
    <row r="65" spans="1:24" ht="12.75">
      <c r="A65" s="25">
        <f t="shared" si="3"/>
        <v>0.3900000000000002</v>
      </c>
      <c r="B65" s="17">
        <f t="shared" si="4"/>
        <v>2.117970067479914</v>
      </c>
      <c r="C65" s="17">
        <f t="shared" si="5"/>
        <v>8.566539384472609</v>
      </c>
      <c r="D65" s="17">
        <f t="shared" si="6"/>
        <v>4.050833159610054</v>
      </c>
      <c r="E65" s="2">
        <f t="shared" si="7"/>
        <v>73.56897025319336</v>
      </c>
      <c r="F65" s="24">
        <f t="shared" si="8"/>
        <v>0.3017488003209392</v>
      </c>
      <c r="G65" s="2">
        <f t="shared" si="1"/>
        <v>24.683199728914182</v>
      </c>
      <c r="H65" s="24">
        <f t="shared" si="9"/>
        <v>8.867688378733128</v>
      </c>
      <c r="I65" s="5">
        <f t="shared" si="10"/>
        <v>2.6132935217615376</v>
      </c>
      <c r="J65" s="16">
        <f t="shared" si="11"/>
        <v>16.997031035847495</v>
      </c>
      <c r="K65" s="1" t="b">
        <f t="shared" si="12"/>
        <v>0</v>
      </c>
      <c r="L65" s="24">
        <f t="shared" si="2"/>
        <v>0</v>
      </c>
      <c r="W65" s="1">
        <f t="shared" si="13"/>
      </c>
      <c r="X65" s="24">
        <f t="shared" si="14"/>
      </c>
    </row>
    <row r="66" spans="1:24" ht="12.75">
      <c r="A66" s="25">
        <f t="shared" si="3"/>
        <v>0.4000000000000002</v>
      </c>
      <c r="B66" s="17">
        <f t="shared" si="4"/>
        <v>2.2038380029826206</v>
      </c>
      <c r="C66" s="17">
        <f t="shared" si="5"/>
        <v>8.60704771606871</v>
      </c>
      <c r="D66" s="17">
        <f t="shared" si="6"/>
        <v>3.689182035586846</v>
      </c>
      <c r="E66" s="2">
        <f t="shared" si="7"/>
        <v>73.91685358255756</v>
      </c>
      <c r="F66" s="24">
        <f t="shared" si="8"/>
        <v>0.29471824857284196</v>
      </c>
      <c r="G66" s="2">
        <f t="shared" si="1"/>
        <v>24.171005403307895</v>
      </c>
      <c r="H66" s="24">
        <f t="shared" si="9"/>
        <v>8.909620744326135</v>
      </c>
      <c r="I66" s="5">
        <f t="shared" si="10"/>
        <v>2.379983360046903</v>
      </c>
      <c r="J66" s="16">
        <f t="shared" si="11"/>
        <v>15.479566569410837</v>
      </c>
      <c r="K66" s="1" t="b">
        <f t="shared" si="12"/>
        <v>0</v>
      </c>
      <c r="L66" s="24">
        <f t="shared" si="2"/>
        <v>0</v>
      </c>
      <c r="W66" s="1">
        <f t="shared" si="13"/>
      </c>
      <c r="X66" s="24">
        <f t="shared" si="14"/>
      </c>
    </row>
    <row r="67" spans="1:24" ht="12.75">
      <c r="A67" s="25">
        <f t="shared" si="3"/>
        <v>0.4100000000000002</v>
      </c>
      <c r="B67" s="17">
        <f t="shared" si="4"/>
        <v>2.290092939245087</v>
      </c>
      <c r="C67" s="17">
        <f t="shared" si="5"/>
        <v>8.643939536424579</v>
      </c>
      <c r="D67" s="17">
        <f t="shared" si="6"/>
        <v>3.3598184757149405</v>
      </c>
      <c r="E67" s="2">
        <f t="shared" si="7"/>
        <v>74.23367851180105</v>
      </c>
      <c r="F67" s="24">
        <f t="shared" si="8"/>
        <v>0.28831537188368184</v>
      </c>
      <c r="G67" s="2">
        <f t="shared" si="1"/>
        <v>23.70453886906581</v>
      </c>
      <c r="H67" s="24">
        <f t="shared" si="9"/>
        <v>8.94780946347602</v>
      </c>
      <c r="I67" s="5">
        <f t="shared" si="10"/>
        <v>2.1675027113992194</v>
      </c>
      <c r="J67" s="16">
        <f t="shared" si="11"/>
        <v>14.09757861072658</v>
      </c>
      <c r="K67" s="1" t="b">
        <f t="shared" si="12"/>
        <v>0</v>
      </c>
      <c r="L67" s="24">
        <f t="shared" si="2"/>
        <v>0</v>
      </c>
      <c r="W67" s="1">
        <f t="shared" si="13"/>
      </c>
      <c r="X67" s="24">
        <f t="shared" si="14"/>
      </c>
    </row>
    <row r="68" spans="1:24" ht="12.75">
      <c r="A68" s="25">
        <f t="shared" si="3"/>
        <v>0.4200000000000002</v>
      </c>
      <c r="B68" s="17">
        <f t="shared" si="4"/>
        <v>2.3767003255331187</v>
      </c>
      <c r="C68" s="17">
        <f t="shared" si="5"/>
        <v>8.677537721181729</v>
      </c>
      <c r="D68" s="17">
        <f t="shared" si="6"/>
        <v>3.0598599041372294</v>
      </c>
      <c r="E68" s="2">
        <f t="shared" si="7"/>
        <v>74.5222178792194</v>
      </c>
      <c r="F68" s="24">
        <f t="shared" si="8"/>
        <v>0.28248413254920307</v>
      </c>
      <c r="G68" s="2">
        <f t="shared" si="1"/>
        <v>23.279717630934606</v>
      </c>
      <c r="H68" s="24">
        <f t="shared" si="9"/>
        <v>8.982588762227339</v>
      </c>
      <c r="I68" s="5">
        <f t="shared" si="10"/>
        <v>1.9739919542254054</v>
      </c>
      <c r="J68" s="16">
        <f t="shared" si="11"/>
        <v>12.838972060002673</v>
      </c>
      <c r="K68" s="1" t="b">
        <f t="shared" si="12"/>
        <v>0</v>
      </c>
      <c r="L68" s="24">
        <f t="shared" si="2"/>
        <v>0</v>
      </c>
      <c r="W68" s="1">
        <f t="shared" si="13"/>
      </c>
      <c r="X68" s="24">
        <f t="shared" si="14"/>
      </c>
    </row>
    <row r="69" spans="1:24" ht="12.75">
      <c r="A69" s="25">
        <f t="shared" si="3"/>
        <v>0.4300000000000002</v>
      </c>
      <c r="B69" s="17">
        <f t="shared" si="4"/>
        <v>2.4636286957401428</v>
      </c>
      <c r="C69" s="17">
        <f t="shared" si="5"/>
        <v>8.708136320223101</v>
      </c>
      <c r="D69" s="17">
        <f t="shared" si="6"/>
        <v>2.7866810962024813</v>
      </c>
      <c r="E69" s="2">
        <f t="shared" si="7"/>
        <v>74.78499696907501</v>
      </c>
      <c r="F69" s="24">
        <f t="shared" si="8"/>
        <v>0.2771734958109487</v>
      </c>
      <c r="G69" s="2">
        <f t="shared" si="1"/>
        <v>22.892823671520066</v>
      </c>
      <c r="H69" s="24">
        <f t="shared" si="9"/>
        <v>9.014263027522436</v>
      </c>
      <c r="I69" s="5">
        <f t="shared" si="10"/>
        <v>1.7977574906151859</v>
      </c>
      <c r="J69" s="16">
        <f t="shared" si="11"/>
        <v>11.692731646277585</v>
      </c>
      <c r="K69" s="1" t="b">
        <f t="shared" si="12"/>
        <v>0</v>
      </c>
      <c r="L69" s="24">
        <f t="shared" si="2"/>
        <v>0</v>
      </c>
      <c r="W69" s="1">
        <f t="shared" si="13"/>
      </c>
      <c r="X69" s="24">
        <f t="shared" si="14"/>
      </c>
    </row>
    <row r="70" spans="1:24" ht="12.75">
      <c r="A70" s="25">
        <f t="shared" si="3"/>
        <v>0.4400000000000002</v>
      </c>
      <c r="B70" s="17">
        <f t="shared" si="4"/>
        <v>2.550849392997184</v>
      </c>
      <c r="C70" s="17">
        <f t="shared" si="5"/>
        <v>8.736003131185125</v>
      </c>
      <c r="D70" s="17">
        <f t="shared" si="6"/>
        <v>2.537891202611103</v>
      </c>
      <c r="E70" s="2">
        <f t="shared" si="7"/>
        <v>75.02431561277757</v>
      </c>
      <c r="F70" s="24">
        <f t="shared" si="8"/>
        <v>0.2723369832022235</v>
      </c>
      <c r="G70" s="2">
        <f t="shared" si="1"/>
        <v>22.540470911356866</v>
      </c>
      <c r="H70" s="24">
        <f t="shared" si="9"/>
        <v>9.043109471183012</v>
      </c>
      <c r="I70" s="5">
        <f t="shared" si="10"/>
        <v>1.6372569240441572</v>
      </c>
      <c r="J70" s="16">
        <f t="shared" si="11"/>
        <v>10.648825522238422</v>
      </c>
      <c r="K70" s="1" t="b">
        <f t="shared" si="12"/>
        <v>0</v>
      </c>
      <c r="L70" s="24">
        <f t="shared" si="2"/>
        <v>0</v>
      </c>
      <c r="W70" s="1">
        <f t="shared" si="13"/>
      </c>
      <c r="X70" s="24">
        <f t="shared" si="14"/>
      </c>
    </row>
    <row r="71" spans="1:24" ht="12.75">
      <c r="A71" s="25">
        <f t="shared" si="3"/>
        <v>0.45000000000000023</v>
      </c>
      <c r="B71" s="17">
        <f t="shared" si="4"/>
        <v>2.638336318869166</v>
      </c>
      <c r="C71" s="17">
        <f t="shared" si="5"/>
        <v>8.761382043211237</v>
      </c>
      <c r="D71" s="17">
        <f t="shared" si="6"/>
        <v>2.3113128248036885</v>
      </c>
      <c r="E71" s="2">
        <f t="shared" si="7"/>
        <v>75.24226831691055</v>
      </c>
      <c r="F71" s="24">
        <f t="shared" si="8"/>
        <v>0.26793226577053403</v>
      </c>
      <c r="G71" s="2">
        <f t="shared" si="1"/>
        <v>22.21957557408536</v>
      </c>
      <c r="H71" s="24">
        <f t="shared" si="9"/>
        <v>9.069380556056183</v>
      </c>
      <c r="I71" s="5">
        <f t="shared" si="10"/>
        <v>1.491085560385129</v>
      </c>
      <c r="J71" s="16">
        <f t="shared" si="11"/>
        <v>9.698117465919621</v>
      </c>
      <c r="K71" s="1" t="b">
        <f t="shared" si="12"/>
        <v>0</v>
      </c>
      <c r="L71" s="24">
        <f t="shared" si="2"/>
        <v>0</v>
      </c>
      <c r="W71" s="1">
        <f t="shared" si="13"/>
      </c>
      <c r="X71" s="24">
        <f t="shared" si="14"/>
      </c>
    </row>
    <row r="72" spans="1:24" ht="12.75">
      <c r="A72" s="25">
        <f t="shared" si="3"/>
        <v>0.46000000000000024</v>
      </c>
      <c r="B72" s="17">
        <f t="shared" si="4"/>
        <v>2.7260657049425183</v>
      </c>
      <c r="C72" s="17">
        <f t="shared" si="5"/>
        <v>8.784495171459273</v>
      </c>
      <c r="D72" s="17">
        <f t="shared" si="6"/>
        <v>2.1049629584616247</v>
      </c>
      <c r="E72" s="2">
        <f t="shared" si="7"/>
        <v>75.44076259426369</v>
      </c>
      <c r="F72" s="24">
        <f t="shared" si="8"/>
        <v>0.26392079361639886</v>
      </c>
      <c r="G72" s="2">
        <f t="shared" si="1"/>
        <v>21.92732919737222</v>
      </c>
      <c r="H72" s="24">
        <f t="shared" si="9"/>
        <v>9.09330620555857</v>
      </c>
      <c r="I72" s="5">
        <f t="shared" si="10"/>
        <v>1.3579641140849399</v>
      </c>
      <c r="J72" s="16">
        <f t="shared" si="11"/>
        <v>8.832286920877706</v>
      </c>
      <c r="K72" s="1" t="b">
        <f t="shared" si="12"/>
        <v>0</v>
      </c>
      <c r="L72" s="24">
        <f t="shared" si="2"/>
        <v>0</v>
      </c>
      <c r="W72" s="1">
        <f t="shared" si="13"/>
      </c>
      <c r="X72" s="24">
        <f t="shared" si="14"/>
      </c>
    </row>
    <row r="73" spans="1:24" ht="12.75">
      <c r="A73" s="25">
        <f t="shared" si="3"/>
        <v>0.47000000000000025</v>
      </c>
      <c r="B73" s="17">
        <f t="shared" si="4"/>
        <v>2.814015904805034</v>
      </c>
      <c r="C73" s="17">
        <f t="shared" si="5"/>
        <v>8.80554480104389</v>
      </c>
      <c r="D73" s="17">
        <f t="shared" si="6"/>
        <v>1.9170356383376417</v>
      </c>
      <c r="E73" s="2">
        <f t="shared" si="7"/>
        <v>75.6215356583038</v>
      </c>
      <c r="F73" s="24">
        <f t="shared" si="8"/>
        <v>0.26026745850626626</v>
      </c>
      <c r="G73" s="2">
        <f t="shared" si="1"/>
        <v>21.661174053367407</v>
      </c>
      <c r="H73" s="24">
        <f t="shared" si="9"/>
        <v>9.115095815956263</v>
      </c>
      <c r="I73" s="5">
        <f t="shared" si="10"/>
        <v>1.2367275119116505</v>
      </c>
      <c r="J73" s="16">
        <f t="shared" si="11"/>
        <v>8.043756175035174</v>
      </c>
      <c r="K73" s="1" t="b">
        <f t="shared" si="12"/>
        <v>0</v>
      </c>
      <c r="L73" s="24">
        <f t="shared" si="2"/>
        <v>0</v>
      </c>
      <c r="W73" s="1">
        <f t="shared" si="13"/>
      </c>
      <c r="X73" s="24">
        <f t="shared" si="14"/>
      </c>
    </row>
    <row r="74" spans="1:24" ht="12.75">
      <c r="A74" s="25">
        <f t="shared" si="3"/>
        <v>0.48000000000000026</v>
      </c>
      <c r="B74" s="17">
        <f t="shared" si="4"/>
        <v>2.9021672045973896</v>
      </c>
      <c r="C74" s="17">
        <f t="shared" si="5"/>
        <v>8.824715157427267</v>
      </c>
      <c r="D74" s="17">
        <f t="shared" si="6"/>
        <v>1.7458861325248283</v>
      </c>
      <c r="E74" s="2">
        <f t="shared" si="7"/>
        <v>75.78616962719305</v>
      </c>
      <c r="F74" s="24">
        <f t="shared" si="8"/>
        <v>0.25694028660675067</v>
      </c>
      <c r="G74" s="2">
        <f t="shared" si="1"/>
        <v>21.41878076357905</v>
      </c>
      <c r="H74" s="24">
        <f t="shared" si="9"/>
        <v>9.13494008899202</v>
      </c>
      <c r="I74" s="5">
        <f t="shared" si="10"/>
        <v>1.1263146962832813</v>
      </c>
      <c r="J74" s="16">
        <f t="shared" si="11"/>
        <v>7.325624040866907</v>
      </c>
      <c r="K74" s="1" t="b">
        <f t="shared" si="12"/>
        <v>0</v>
      </c>
      <c r="L74" s="24">
        <f t="shared" si="2"/>
        <v>0</v>
      </c>
      <c r="W74" s="1">
        <f t="shared" si="13"/>
      </c>
      <c r="X74" s="24">
        <f t="shared" si="14"/>
      </c>
    </row>
    <row r="75" spans="1:24" ht="12.75">
      <c r="A75" s="25">
        <f t="shared" si="3"/>
        <v>0.49000000000000027</v>
      </c>
      <c r="B75" s="17">
        <f t="shared" si="4"/>
        <v>2.9905016504782886</v>
      </c>
      <c r="C75" s="17">
        <f t="shared" si="5"/>
        <v>8.842174018752516</v>
      </c>
      <c r="D75" s="17">
        <f t="shared" si="6"/>
        <v>1.590016547833028</v>
      </c>
      <c r="E75" s="2">
        <f t="shared" si="7"/>
        <v>75.93610537041977</v>
      </c>
      <c r="F75" s="24">
        <f t="shared" si="8"/>
        <v>0.2539101586510036</v>
      </c>
      <c r="G75" s="2">
        <f t="shared" si="1"/>
        <v>21.198027912252034</v>
      </c>
      <c r="H75" s="24">
        <f t="shared" si="9"/>
        <v>9.153012700898811</v>
      </c>
      <c r="I75" s="5">
        <f t="shared" si="10"/>
        <v>1.0257593389370077</v>
      </c>
      <c r="J75" s="16">
        <f t="shared" si="11"/>
        <v>6.671605456500863</v>
      </c>
      <c r="K75" s="1" t="b">
        <f t="shared" si="12"/>
        <v>0</v>
      </c>
      <c r="L75" s="24">
        <f t="shared" si="2"/>
        <v>0</v>
      </c>
      <c r="W75" s="1">
        <f t="shared" si="13"/>
      </c>
      <c r="X75" s="24">
        <f t="shared" si="14"/>
      </c>
    </row>
    <row r="76" spans="1:24" ht="12.75">
      <c r="A76" s="25">
        <f t="shared" si="3"/>
        <v>0.5000000000000002</v>
      </c>
      <c r="B76" s="17">
        <f t="shared" si="4"/>
        <v>3.0790028914932055</v>
      </c>
      <c r="C76" s="17">
        <f t="shared" si="5"/>
        <v>8.858074184230846</v>
      </c>
      <c r="D76" s="17">
        <f t="shared" si="6"/>
        <v>1.4480627202913732</v>
      </c>
      <c r="E76" s="2">
        <f t="shared" si="7"/>
        <v>76.07265511922688</v>
      </c>
      <c r="F76" s="24">
        <f t="shared" si="8"/>
        <v>0.2511505550881291</v>
      </c>
      <c r="G76" s="2">
        <f t="shared" si="1"/>
        <v>20.99698347982755</v>
      </c>
      <c r="H76" s="24">
        <f t="shared" si="9"/>
        <v>9.169471822406813</v>
      </c>
      <c r="I76" s="5">
        <f t="shared" si="10"/>
        <v>0.9341813836653214</v>
      </c>
      <c r="J76" s="16">
        <f t="shared" si="11"/>
        <v>6.0759764791239945</v>
      </c>
      <c r="K76" s="1" t="b">
        <f t="shared" si="12"/>
        <v>0</v>
      </c>
      <c r="L76" s="24">
        <f t="shared" si="2"/>
        <v>0</v>
      </c>
      <c r="W76" s="1">
        <f t="shared" si="13"/>
      </c>
      <c r="X76" s="24">
        <f t="shared" si="14"/>
      </c>
    </row>
    <row r="77" spans="1:24" ht="12.75">
      <c r="A77" s="25">
        <f t="shared" si="3"/>
        <v>0.5100000000000002</v>
      </c>
      <c r="B77" s="17">
        <f t="shared" si="4"/>
        <v>3.1676560364715285</v>
      </c>
      <c r="C77" s="17">
        <f t="shared" si="5"/>
        <v>8.87255481143376</v>
      </c>
      <c r="D77" s="17">
        <f t="shared" si="6"/>
        <v>1.3187822760432204</v>
      </c>
      <c r="E77" s="2">
        <f t="shared" si="7"/>
        <v>76.19701395120399</v>
      </c>
      <c r="F77" s="24">
        <f t="shared" si="8"/>
        <v>0.24863732398520186</v>
      </c>
      <c r="G77" s="2">
        <f t="shared" si="1"/>
        <v>20.813887933990063</v>
      </c>
      <c r="H77" s="24">
        <f t="shared" si="9"/>
        <v>9.18446150304691</v>
      </c>
      <c r="I77" s="5">
        <f t="shared" si="10"/>
        <v>0.8507793441015133</v>
      </c>
      <c r="J77" s="16">
        <f t="shared" si="11"/>
        <v>5.533524189278135</v>
      </c>
      <c r="K77" s="1" t="b">
        <f t="shared" si="12"/>
        <v>0</v>
      </c>
      <c r="L77" s="24">
        <f t="shared" si="2"/>
        <v>0</v>
      </c>
      <c r="W77" s="1">
        <f t="shared" si="13"/>
      </c>
      <c r="X77" s="24">
        <f t="shared" si="14"/>
      </c>
    </row>
    <row r="78" spans="1:24" ht="12.75">
      <c r="A78" s="25">
        <f t="shared" si="3"/>
        <v>0.5200000000000002</v>
      </c>
      <c r="B78" s="17">
        <f t="shared" si="4"/>
        <v>3.256447523699668</v>
      </c>
      <c r="C78" s="17">
        <f t="shared" si="5"/>
        <v>8.885742634194193</v>
      </c>
      <c r="D78" s="17">
        <f t="shared" si="6"/>
        <v>1.201043758143154</v>
      </c>
      <c r="E78" s="2">
        <f t="shared" si="7"/>
        <v>76.31027024955537</v>
      </c>
      <c r="F78" s="24">
        <f t="shared" si="8"/>
        <v>0.24634846965058171</v>
      </c>
      <c r="G78" s="2">
        <f t="shared" si="1"/>
        <v>20.647138830315647</v>
      </c>
      <c r="H78" s="24">
        <f t="shared" si="9"/>
        <v>9.19811293186605</v>
      </c>
      <c r="I78" s="5">
        <f t="shared" si="10"/>
        <v>0.77482328914523</v>
      </c>
      <c r="J78" s="16">
        <f t="shared" si="11"/>
        <v>5.039501067611294</v>
      </c>
      <c r="K78" s="1" t="b">
        <f t="shared" si="12"/>
        <v>0</v>
      </c>
      <c r="L78" s="24">
        <f t="shared" si="2"/>
        <v>0</v>
      </c>
      <c r="W78" s="1">
        <f t="shared" si="13"/>
      </c>
      <c r="X78" s="24">
        <f t="shared" si="14"/>
      </c>
    </row>
    <row r="79" spans="1:24" ht="12.75">
      <c r="A79" s="25">
        <f t="shared" si="3"/>
        <v>0.5300000000000002</v>
      </c>
      <c r="B79" s="17">
        <f t="shared" si="4"/>
        <v>3.345365002229517</v>
      </c>
      <c r="C79" s="17">
        <f t="shared" si="5"/>
        <v>8.897753071775623</v>
      </c>
      <c r="D79" s="17">
        <f t="shared" si="6"/>
        <v>1.0938167240938672</v>
      </c>
      <c r="E79" s="2">
        <f t="shared" si="7"/>
        <v>76.41341522858362</v>
      </c>
      <c r="F79" s="24">
        <f t="shared" si="8"/>
        <v>0.24426396012855373</v>
      </c>
      <c r="G79" s="2">
        <f t="shared" si="1"/>
        <v>20.495276787746377</v>
      </c>
      <c r="H79" s="24">
        <f t="shared" si="9"/>
        <v>9.210545585588203</v>
      </c>
      <c r="I79" s="5">
        <f t="shared" si="10"/>
        <v>0.7056484546364494</v>
      </c>
      <c r="J79" s="16">
        <f t="shared" si="11"/>
        <v>4.589583444789957</v>
      </c>
      <c r="K79" s="1" t="b">
        <f t="shared" si="12"/>
        <v>0</v>
      </c>
      <c r="L79" s="24">
        <f t="shared" si="2"/>
        <v>0</v>
      </c>
      <c r="W79" s="1">
        <f t="shared" si="13"/>
      </c>
      <c r="X79" s="24">
        <f t="shared" si="14"/>
      </c>
    </row>
    <row r="80" spans="1:24" ht="12.75">
      <c r="A80" s="25">
        <f t="shared" si="3"/>
        <v>0.5400000000000003</v>
      </c>
      <c r="B80" s="17">
        <f t="shared" si="4"/>
        <v>3.434397223783478</v>
      </c>
      <c r="C80" s="17">
        <f t="shared" si="5"/>
        <v>8.908691239016562</v>
      </c>
      <c r="D80" s="17">
        <f t="shared" si="6"/>
        <v>0.9961627274572799</v>
      </c>
      <c r="E80" s="2">
        <f t="shared" si="7"/>
        <v>76.50735160875502</v>
      </c>
      <c r="F80" s="24">
        <f t="shared" si="8"/>
        <v>0.24236555188050415</v>
      </c>
      <c r="G80" s="2">
        <f t="shared" si="1"/>
        <v>20.356972716149393</v>
      </c>
      <c r="H80" s="24">
        <f t="shared" si="9"/>
        <v>9.221868274269578</v>
      </c>
      <c r="I80" s="5">
        <f t="shared" si="10"/>
        <v>0.6426494253678414</v>
      </c>
      <c r="J80" s="16">
        <f t="shared" si="11"/>
        <v>4.179833660929098</v>
      </c>
      <c r="K80" s="1" t="b">
        <f t="shared" si="12"/>
        <v>0</v>
      </c>
      <c r="L80" s="24">
        <f t="shared" si="2"/>
        <v>0</v>
      </c>
      <c r="W80" s="1">
        <f t="shared" si="13"/>
      </c>
      <c r="X80" s="24">
        <f t="shared" si="14"/>
      </c>
    </row>
    <row r="81" spans="1:24" ht="12.75">
      <c r="A81" s="25">
        <f t="shared" si="3"/>
        <v>0.5500000000000003</v>
      </c>
      <c r="B81" s="17">
        <f t="shared" si="4"/>
        <v>3.5235339443100164</v>
      </c>
      <c r="C81" s="17">
        <f t="shared" si="5"/>
        <v>8.918652866291135</v>
      </c>
      <c r="D81" s="17">
        <f t="shared" si="6"/>
        <v>0.9072271046113383</v>
      </c>
      <c r="E81" s="2">
        <f t="shared" si="7"/>
        <v>76.59290151727055</v>
      </c>
      <c r="F81" s="24">
        <f t="shared" si="8"/>
        <v>0.2406366301182493</v>
      </c>
      <c r="G81" s="2">
        <f t="shared" si="1"/>
        <v>20.231016184176802</v>
      </c>
      <c r="H81" s="24">
        <f t="shared" si="9"/>
        <v>9.232180093599576</v>
      </c>
      <c r="I81" s="5">
        <f t="shared" si="10"/>
        <v>0.585274836516717</v>
      </c>
      <c r="J81" s="16">
        <f t="shared" si="11"/>
        <v>3.806665603360809</v>
      </c>
      <c r="K81" s="1" t="b">
        <f t="shared" si="12"/>
        <v>0</v>
      </c>
      <c r="L81" s="24">
        <f t="shared" si="2"/>
        <v>0</v>
      </c>
      <c r="W81" s="1">
        <f t="shared" si="13"/>
      </c>
      <c r="X81" s="24">
        <f t="shared" si="14"/>
      </c>
    </row>
    <row r="82" spans="1:24" ht="12.75">
      <c r="A82" s="25">
        <f t="shared" si="3"/>
        <v>0.5600000000000003</v>
      </c>
      <c r="B82" s="17">
        <f t="shared" si="4"/>
        <v>3.612765834328158</v>
      </c>
      <c r="C82" s="17">
        <f t="shared" si="5"/>
        <v>8.927725137337248</v>
      </c>
      <c r="D82" s="17">
        <f t="shared" si="6"/>
        <v>0.8262314947702671</v>
      </c>
      <c r="E82" s="2">
        <f t="shared" si="7"/>
        <v>76.67081368328827</v>
      </c>
      <c r="F82" s="24">
        <f t="shared" si="8"/>
        <v>0.23906206339211428</v>
      </c>
      <c r="G82" s="2">
        <f t="shared" si="1"/>
        <v>20.116304825621896</v>
      </c>
      <c r="H82" s="24">
        <f t="shared" si="9"/>
        <v>9.24157129218207</v>
      </c>
      <c r="I82" s="5">
        <f t="shared" si="10"/>
        <v>0.5330225481234958</v>
      </c>
      <c r="J82" s="16">
        <f t="shared" si="11"/>
        <v>3.466813321128428</v>
      </c>
      <c r="K82" s="1" t="b">
        <f t="shared" si="12"/>
        <v>0</v>
      </c>
      <c r="L82" s="24">
        <f t="shared" si="2"/>
        <v>0</v>
      </c>
      <c r="W82" s="1">
        <f t="shared" si="13"/>
      </c>
      <c r="X82" s="24">
        <f t="shared" si="14"/>
      </c>
    </row>
    <row r="83" spans="1:24" ht="12.75">
      <c r="A83" s="25">
        <f t="shared" si="3"/>
        <v>0.5700000000000003</v>
      </c>
      <c r="B83" s="17">
        <f t="shared" si="4"/>
        <v>3.702084397276269</v>
      </c>
      <c r="C83" s="17">
        <f t="shared" si="5"/>
        <v>8.93598745228495</v>
      </c>
      <c r="D83" s="17">
        <f t="shared" si="6"/>
        <v>0.752467027804218</v>
      </c>
      <c r="E83" s="2">
        <f t="shared" si="7"/>
        <v>76.74176999076896</v>
      </c>
      <c r="F83" s="24">
        <f t="shared" si="8"/>
        <v>0.23762807116113108</v>
      </c>
      <c r="G83" s="2">
        <f t="shared" si="1"/>
        <v>20.011834691557116</v>
      </c>
      <c r="H83" s="24">
        <f t="shared" si="9"/>
        <v>9.25012406138733</v>
      </c>
      <c r="I83" s="5">
        <f t="shared" si="10"/>
        <v>0.4854352503842015</v>
      </c>
      <c r="J83" s="16">
        <f t="shared" si="11"/>
        <v>3.1573024415232616</v>
      </c>
      <c r="K83" s="1" t="b">
        <f t="shared" si="12"/>
        <v>0</v>
      </c>
      <c r="L83" s="24">
        <f t="shared" si="2"/>
        <v>0</v>
      </c>
      <c r="W83" s="1">
        <f t="shared" si="13"/>
      </c>
      <c r="X83" s="24">
        <f t="shared" si="14"/>
      </c>
    </row>
    <row r="84" spans="1:24" ht="12.75">
      <c r="A84" s="25">
        <f t="shared" si="3"/>
        <v>0.5800000000000003</v>
      </c>
      <c r="B84" s="17">
        <f t="shared" si="4"/>
        <v>3.7914818951505085</v>
      </c>
      <c r="C84" s="17">
        <f t="shared" si="5"/>
        <v>8.943512122562993</v>
      </c>
      <c r="D84" s="17">
        <f t="shared" si="6"/>
        <v>0.685288120237952</v>
      </c>
      <c r="E84" s="2">
        <f t="shared" si="7"/>
        <v>76.80639144629554</v>
      </c>
      <c r="F84" s="24">
        <f t="shared" si="8"/>
        <v>0.23632210318632957</v>
      </c>
      <c r="G84" s="2">
        <f t="shared" si="1"/>
        <v>19.916691463815724</v>
      </c>
      <c r="H84" s="24">
        <f t="shared" si="9"/>
        <v>9.25791325468741</v>
      </c>
      <c r="I84" s="5">
        <f t="shared" si="10"/>
        <v>0.4420964612944922</v>
      </c>
      <c r="J84" s="16">
        <f t="shared" si="11"/>
        <v>2.875424138500762</v>
      </c>
      <c r="K84" s="1" t="b">
        <f t="shared" si="12"/>
        <v>0</v>
      </c>
      <c r="L84" s="24">
        <f t="shared" si="2"/>
        <v>0</v>
      </c>
      <c r="W84" s="1">
        <f t="shared" si="13"/>
      </c>
      <c r="X84" s="24">
        <f t="shared" si="14"/>
      </c>
    </row>
    <row r="85" spans="1:24" ht="12.75">
      <c r="A85" s="25">
        <f t="shared" si="3"/>
        <v>0.5900000000000003</v>
      </c>
      <c r="B85" s="17">
        <f t="shared" si="4"/>
        <v>3.8809512807821505</v>
      </c>
      <c r="C85" s="17">
        <f t="shared" si="5"/>
        <v>8.950365003765372</v>
      </c>
      <c r="D85" s="17">
        <f t="shared" si="6"/>
        <v>0.6241068251318131</v>
      </c>
      <c r="E85" s="2">
        <f t="shared" si="7"/>
        <v>76.86524361409627</v>
      </c>
      <c r="F85" s="24">
        <f t="shared" si="8"/>
        <v>0.23513272969158075</v>
      </c>
      <c r="G85" s="2">
        <f t="shared" si="1"/>
        <v>19.830042452918146</v>
      </c>
      <c r="H85" s="24">
        <f t="shared" si="9"/>
        <v>9.265007042770533</v>
      </c>
      <c r="I85" s="5">
        <f t="shared" si="10"/>
        <v>0.40262688161690174</v>
      </c>
      <c r="J85" s="16">
        <f t="shared" si="11"/>
        <v>2.6187114251505803</v>
      </c>
      <c r="K85" s="1" t="b">
        <f t="shared" si="12"/>
        <v>0</v>
      </c>
      <c r="L85" s="24">
        <f t="shared" si="2"/>
        <v>0</v>
      </c>
      <c r="W85" s="1">
        <f t="shared" si="13"/>
      </c>
      <c r="X85" s="24">
        <f t="shared" si="14"/>
      </c>
    </row>
    <row r="86" spans="1:24" ht="12.75">
      <c r="A86" s="25">
        <f t="shared" si="3"/>
        <v>0.6000000000000003</v>
      </c>
      <c r="B86" s="17">
        <f t="shared" si="4"/>
        <v>3.970486136161061</v>
      </c>
      <c r="C86" s="17">
        <f t="shared" si="5"/>
        <v>8.95660607201669</v>
      </c>
      <c r="D86" s="17">
        <f t="shared" si="6"/>
        <v>0.568387686395127</v>
      </c>
      <c r="E86" s="2">
        <f t="shared" si="7"/>
        <v>76.91884156583879</v>
      </c>
      <c r="F86" s="24">
        <f t="shared" si="8"/>
        <v>0.23404954133068256</v>
      </c>
      <c r="G86" s="2">
        <f t="shared" si="1"/>
        <v>19.7511293104091</v>
      </c>
      <c r="H86" s="24">
        <f t="shared" si="9"/>
        <v>9.271467510168069</v>
      </c>
      <c r="I86" s="5">
        <f t="shared" si="10"/>
        <v>0.3666810752700583</v>
      </c>
      <c r="J86" s="16">
        <f t="shared" si="11"/>
        <v>2.3849175627320864</v>
      </c>
      <c r="K86" s="1" t="b">
        <f t="shared" si="12"/>
        <v>0</v>
      </c>
      <c r="L86" s="24">
        <f t="shared" si="2"/>
        <v>0</v>
      </c>
      <c r="W86" s="1">
        <f t="shared" si="13"/>
      </c>
      <c r="X86" s="24">
        <f t="shared" si="14"/>
      </c>
    </row>
    <row r="87" spans="1:24" ht="12.75">
      <c r="A87" s="25">
        <f t="shared" si="3"/>
        <v>0.6100000000000003</v>
      </c>
      <c r="B87" s="17">
        <f t="shared" si="4"/>
        <v>4.060080616265547</v>
      </c>
      <c r="C87" s="17">
        <f t="shared" si="5"/>
        <v>8.962289948880642</v>
      </c>
      <c r="D87" s="17">
        <f t="shared" si="6"/>
        <v>0.5176430524972575</v>
      </c>
      <c r="E87" s="2">
        <f t="shared" si="7"/>
        <v>76.96765438851546</v>
      </c>
      <c r="F87" s="24">
        <f t="shared" si="8"/>
        <v>0.23306305808520425</v>
      </c>
      <c r="G87" s="2">
        <f t="shared" si="1"/>
        <v>19.67926139182413</v>
      </c>
      <c r="H87" s="24">
        <f t="shared" si="9"/>
        <v>9.277351198615703</v>
      </c>
      <c r="I87" s="5">
        <f t="shared" si="10"/>
        <v>0.3339444460867779</v>
      </c>
      <c r="J87" s="16">
        <f t="shared" si="11"/>
        <v>2.1719963973124186</v>
      </c>
      <c r="K87" s="1" t="b">
        <f t="shared" si="12"/>
        <v>0</v>
      </c>
      <c r="L87" s="24">
        <f t="shared" si="2"/>
        <v>0</v>
      </c>
      <c r="W87" s="1">
        <f t="shared" si="13"/>
      </c>
      <c r="X87" s="24">
        <f t="shared" si="14"/>
      </c>
    </row>
    <row r="88" spans="1:24" ht="12.75">
      <c r="A88" s="25">
        <f t="shared" si="3"/>
        <v>0.6200000000000003</v>
      </c>
      <c r="B88" s="17">
        <f t="shared" si="4"/>
        <v>4.149729397906978</v>
      </c>
      <c r="C88" s="17">
        <f t="shared" si="5"/>
        <v>8.967466379405614</v>
      </c>
      <c r="D88" s="17">
        <f t="shared" si="6"/>
        <v>0.47142880856221475</v>
      </c>
      <c r="E88" s="2">
        <f t="shared" si="7"/>
        <v>77.01210928987267</v>
      </c>
      <c r="F88" s="24">
        <f t="shared" si="8"/>
        <v>0.23216464629577002</v>
      </c>
      <c r="G88" s="2">
        <f t="shared" si="1"/>
        <v>19.61380971219877</v>
      </c>
      <c r="H88" s="24">
        <f t="shared" si="9"/>
        <v>9.282709601904296</v>
      </c>
      <c r="I88" s="5">
        <f t="shared" si="10"/>
        <v>0.3041304844818495</v>
      </c>
      <c r="J88" s="16">
        <f t="shared" si="11"/>
        <v>1.9780844519145582</v>
      </c>
      <c r="K88" s="1" t="b">
        <f t="shared" si="12"/>
        <v>0</v>
      </c>
      <c r="L88" s="24">
        <f t="shared" si="2"/>
        <v>0</v>
      </c>
      <c r="W88" s="1">
        <f t="shared" si="13"/>
      </c>
      <c r="X88" s="24">
        <f t="shared" si="14"/>
      </c>
    </row>
    <row r="89" spans="1:24" ht="12.75">
      <c r="A89" s="25">
        <f t="shared" si="3"/>
        <v>0.6300000000000003</v>
      </c>
      <c r="B89" s="17">
        <f t="shared" si="4"/>
        <v>4.239427633141463</v>
      </c>
      <c r="C89" s="17">
        <f t="shared" si="5"/>
        <v>8.972180667491237</v>
      </c>
      <c r="D89" s="17">
        <f t="shared" si="6"/>
        <v>0.42934048949406567</v>
      </c>
      <c r="E89" s="2">
        <f t="shared" si="7"/>
        <v>77.05259533731498</v>
      </c>
      <c r="F89" s="24">
        <f t="shared" si="8"/>
        <v>0.23134644310063754</v>
      </c>
      <c r="G89" s="2">
        <f t="shared" si="1"/>
        <v>19.554201441218726</v>
      </c>
      <c r="H89" s="24">
        <f t="shared" si="9"/>
        <v>9.28758961655136</v>
      </c>
      <c r="I89" s="5">
        <f t="shared" si="10"/>
        <v>0.2769782599322678</v>
      </c>
      <c r="J89" s="16">
        <f t="shared" si="11"/>
        <v>1.8014846174457282</v>
      </c>
      <c r="K89" s="1" t="b">
        <f t="shared" si="12"/>
        <v>0</v>
      </c>
      <c r="L89" s="24">
        <f t="shared" si="2"/>
        <v>0</v>
      </c>
      <c r="W89" s="1">
        <f t="shared" si="13"/>
      </c>
      <c r="X89" s="24">
        <f t="shared" si="14"/>
      </c>
    </row>
    <row r="90" spans="1:24" ht="12.75">
      <c r="A90" s="25">
        <f t="shared" si="3"/>
        <v>0.6400000000000003</v>
      </c>
      <c r="B90" s="17">
        <f t="shared" si="4"/>
        <v>4.32917090684085</v>
      </c>
      <c r="C90" s="17">
        <f t="shared" si="5"/>
        <v>8.976474072386178</v>
      </c>
      <c r="D90" s="17">
        <f t="shared" si="6"/>
        <v>0.39100974011577805</v>
      </c>
      <c r="E90" s="2">
        <f t="shared" si="7"/>
        <v>77.08946686300635</v>
      </c>
      <c r="F90" s="24">
        <f t="shared" si="8"/>
        <v>0.2306012876202694</v>
      </c>
      <c r="G90" s="2">
        <f t="shared" si="1"/>
        <v>19.499914889833583</v>
      </c>
      <c r="H90" s="24">
        <f t="shared" si="9"/>
        <v>9.292033952237373</v>
      </c>
      <c r="I90" s="5">
        <f t="shared" si="10"/>
        <v>0.25225013732449575</v>
      </c>
      <c r="J90" s="16">
        <f t="shared" si="11"/>
        <v>1.6406512996714753</v>
      </c>
      <c r="K90" s="1" t="b">
        <f t="shared" si="12"/>
        <v>0</v>
      </c>
      <c r="L90" s="24">
        <f t="shared" si="2"/>
        <v>0</v>
      </c>
      <c r="W90" s="1">
        <f t="shared" si="13"/>
      </c>
      <c r="X90" s="24">
        <f t="shared" si="14"/>
      </c>
    </row>
    <row r="91" spans="1:24" ht="12.75">
      <c r="A91" s="25">
        <f t="shared" si="3"/>
        <v>0.6500000000000004</v>
      </c>
      <c r="B91" s="17">
        <f t="shared" si="4"/>
        <v>4.418955198051718</v>
      </c>
      <c r="C91" s="17">
        <f t="shared" si="5"/>
        <v>8.980384169787337</v>
      </c>
      <c r="D91" s="17">
        <f t="shared" si="6"/>
        <v>0.35610109134030843</v>
      </c>
      <c r="E91" s="2">
        <f t="shared" si="7"/>
        <v>77.12304656497031</v>
      </c>
      <c r="F91" s="24">
        <f t="shared" si="8"/>
        <v>0.2299226582856164</v>
      </c>
      <c r="G91" s="2">
        <f aca="true" t="shared" si="15" ref="G91:G154">($H$20-$H$19)*F91/$B$20+$H$19</f>
        <v>19.45047494445614</v>
      </c>
      <c r="H91" s="24">
        <f t="shared" si="9"/>
        <v>9.2960815055991</v>
      </c>
      <c r="I91" s="5">
        <f t="shared" si="10"/>
        <v>0.22972969718193648</v>
      </c>
      <c r="J91" s="16">
        <f t="shared" si="11"/>
        <v>1.494176892240369</v>
      </c>
      <c r="K91" s="1" t="b">
        <f t="shared" si="12"/>
        <v>0</v>
      </c>
      <c r="L91" s="24">
        <f aca="true" t="shared" si="16" ref="L91:L154">2*PI()*$B$13*H91-C91</f>
        <v>0</v>
      </c>
      <c r="W91" s="1">
        <f t="shared" si="13"/>
      </c>
      <c r="X91" s="24">
        <f t="shared" si="14"/>
      </c>
    </row>
    <row r="92" spans="1:24" ht="12.75">
      <c r="A92" s="25">
        <f aca="true" t="shared" si="17" ref="A92:A155">A91+$B$22</f>
        <v>0.6600000000000004</v>
      </c>
      <c r="B92" s="17">
        <f aca="true" t="shared" si="18" ref="B92:B155">B91+$B$22*(C92+C91)/2</f>
        <v>4.508776844804158</v>
      </c>
      <c r="C92" s="17">
        <f aca="true" t="shared" si="19" ref="C92:C155">C91+D91*$B$22</f>
        <v>8.98394518070074</v>
      </c>
      <c r="D92" s="17">
        <f aca="true" t="shared" si="20" ref="D92:D155">IF(K92,$J$17,($B$21*$B$15*$B$14*($B$20*(1-C92*$B$15/(2*PI()*$B$13*$B$19))-$B$18)/($B$12*$B$13)))</f>
        <v>0.3243090241593543</v>
      </c>
      <c r="E92" s="2">
        <f aca="true" t="shared" si="21" ref="E92:E155">IF(K92,$B$19*(1-F92/$B$20),H92*$B$15)</f>
        <v>77.1536283313291</v>
      </c>
      <c r="F92" s="24">
        <f aca="true" t="shared" si="22" ref="F92:F155">IF(K92,(I92/($B$15*$B$14)+$B$18),$B$20*(1-E92/$B$19))</f>
        <v>0.22930461576162822</v>
      </c>
      <c r="G92" s="2">
        <f t="shared" si="15"/>
        <v>19.40544890878891</v>
      </c>
      <c r="H92" s="24">
        <f aca="true" t="shared" si="23" ref="H92:H155">IF(K92,E92/$B$15,C92/(2*PI()*$B$13))</f>
        <v>9.299767700651277</v>
      </c>
      <c r="I92" s="5">
        <f aca="true" t="shared" si="24" ref="I92:I155">IF(K92,$H$17*$B$13,$B$15*$B$14*(F92-$B$18))</f>
        <v>0.20921984157106976</v>
      </c>
      <c r="J92" s="16">
        <f aca="true" t="shared" si="25" ref="J92:J155">$B$15*$B$14*($B$20*(1-C92*$B$15/(2*PI()*$B$13*$B$19))-$B$18)/$B$13</f>
        <v>1.3607794573728116</v>
      </c>
      <c r="K92" s="1" t="b">
        <f aca="true" t="shared" si="26" ref="K92:K155">J92&gt;IF(K91,$H$17,$H$16)</f>
        <v>0</v>
      </c>
      <c r="L92" s="24">
        <f t="shared" si="16"/>
        <v>0</v>
      </c>
      <c r="W92" s="1">
        <f aca="true" t="shared" si="27" ref="W92:W155">IF(OR(AND(B92&gt;=$I$6,B91&lt;$I$6),AND(B92&gt;=$I$7,B91&lt;$I$7),AND(B92&gt;=$I$8,B91&lt;$I$8),AND(B92&gt;=$I$9,B91&lt;$I$9),AND(B92&gt;=$I$10,B91&lt;$I$10),AND(B92&gt;=$I$11,B91&lt;$I$11)),INT(B92),"")</f>
      </c>
      <c r="X92" s="24">
        <f aca="true" t="shared" si="28" ref="X92:X155">IF(W92="","",(W92-B91)/(B92-B91)*$B$22+A91)</f>
      </c>
    </row>
    <row r="93" spans="1:24" ht="12.75">
      <c r="A93" s="25">
        <f t="shared" si="17"/>
        <v>0.6700000000000004</v>
      </c>
      <c r="B93" s="17">
        <f t="shared" si="18"/>
        <v>4.598632512062373</v>
      </c>
      <c r="C93" s="17">
        <f t="shared" si="19"/>
        <v>8.987188270942333</v>
      </c>
      <c r="D93" s="17">
        <f t="shared" si="20"/>
        <v>0.29535529575416736</v>
      </c>
      <c r="E93" s="2">
        <f t="shared" si="21"/>
        <v>77.1814798124003</v>
      </c>
      <c r="F93" s="24">
        <f t="shared" si="22"/>
        <v>0.22874175096643928</v>
      </c>
      <c r="G93" s="2">
        <f t="shared" si="15"/>
        <v>19.364442716884078</v>
      </c>
      <c r="H93" s="24">
        <f t="shared" si="23"/>
        <v>9.303124798816107</v>
      </c>
      <c r="I93" s="5">
        <f t="shared" si="24"/>
        <v>0.1905410691085035</v>
      </c>
      <c r="J93" s="16">
        <f t="shared" si="25"/>
        <v>1.2392915063968606</v>
      </c>
      <c r="K93" s="1" t="b">
        <f t="shared" si="26"/>
        <v>0</v>
      </c>
      <c r="L93" s="24">
        <f t="shared" si="16"/>
        <v>0</v>
      </c>
      <c r="W93" s="1">
        <f t="shared" si="27"/>
      </c>
      <c r="X93" s="24">
        <f t="shared" si="28"/>
      </c>
    </row>
    <row r="94" spans="1:24" ht="12.75">
      <c r="A94" s="25">
        <f t="shared" si="17"/>
        <v>0.6800000000000004</v>
      </c>
      <c r="B94" s="17">
        <f t="shared" si="18"/>
        <v>4.6885191625365845</v>
      </c>
      <c r="C94" s="17">
        <f t="shared" si="19"/>
        <v>8.990141823899874</v>
      </c>
      <c r="D94" s="17">
        <f t="shared" si="20"/>
        <v>0.2689865043260989</v>
      </c>
      <c r="E94" s="2">
        <f t="shared" si="21"/>
        <v>77.20684476316073</v>
      </c>
      <c r="F94" s="24">
        <f t="shared" si="22"/>
        <v>0.22822913773132086</v>
      </c>
      <c r="G94" s="2">
        <f t="shared" si="15"/>
        <v>19.327097484295557</v>
      </c>
      <c r="H94" s="24">
        <f t="shared" si="23"/>
        <v>9.306182181273838</v>
      </c>
      <c r="I94" s="5">
        <f t="shared" si="24"/>
        <v>0.17352990397272186</v>
      </c>
      <c r="J94" s="16">
        <f t="shared" si="25"/>
        <v>1.1286497819364503</v>
      </c>
      <c r="K94" s="1" t="b">
        <f t="shared" si="26"/>
        <v>0</v>
      </c>
      <c r="L94" s="24">
        <f t="shared" si="16"/>
        <v>0</v>
      </c>
      <c r="W94" s="1">
        <f t="shared" si="27"/>
      </c>
      <c r="X94" s="24">
        <f t="shared" si="28"/>
      </c>
    </row>
    <row r="95" spans="1:24" ht="12.75">
      <c r="A95" s="25">
        <f t="shared" si="17"/>
        <v>0.6900000000000004</v>
      </c>
      <c r="B95" s="17">
        <f t="shared" si="18"/>
        <v>4.7784340301008</v>
      </c>
      <c r="C95" s="17">
        <f t="shared" si="19"/>
        <v>8.992831688943134</v>
      </c>
      <c r="D95" s="17">
        <f t="shared" si="20"/>
        <v>0.24497187133489942</v>
      </c>
      <c r="E95" s="2">
        <f t="shared" si="21"/>
        <v>77.22994517657988</v>
      </c>
      <c r="F95" s="24">
        <f t="shared" si="22"/>
        <v>0.22776228968705686</v>
      </c>
      <c r="G95" s="2">
        <f t="shared" si="15"/>
        <v>19.2930863671372</v>
      </c>
      <c r="H95" s="24">
        <f t="shared" si="23"/>
        <v>9.30896660610561</v>
      </c>
      <c r="I95" s="5">
        <f t="shared" si="24"/>
        <v>0.15803746517047945</v>
      </c>
      <c r="J95" s="16">
        <f t="shared" si="25"/>
        <v>1.0278859523283217</v>
      </c>
      <c r="K95" s="1" t="b">
        <f t="shared" si="26"/>
        <v>0</v>
      </c>
      <c r="L95" s="24">
        <f t="shared" si="16"/>
        <v>0</v>
      </c>
      <c r="W95" s="1">
        <f t="shared" si="27"/>
      </c>
      <c r="X95" s="24">
        <f t="shared" si="28"/>
      </c>
    </row>
    <row r="96" spans="1:24" ht="12.75">
      <c r="A96" s="25">
        <f t="shared" si="17"/>
        <v>0.7000000000000004</v>
      </c>
      <c r="B96" s="17">
        <f t="shared" si="18"/>
        <v>4.868374595583798</v>
      </c>
      <c r="C96" s="17">
        <f t="shared" si="19"/>
        <v>8.995281407656483</v>
      </c>
      <c r="D96" s="17">
        <f t="shared" si="20"/>
        <v>0.22310122173480101</v>
      </c>
      <c r="E96" s="2">
        <f t="shared" si="21"/>
        <v>77.25098322649274</v>
      </c>
      <c r="F96" s="24">
        <f t="shared" si="22"/>
        <v>0.2273371209994346</v>
      </c>
      <c r="G96" s="2">
        <f t="shared" si="15"/>
        <v>19.262111701559277</v>
      </c>
      <c r="H96" s="24">
        <f t="shared" si="23"/>
        <v>9.311502442479036</v>
      </c>
      <c r="I96" s="5">
        <f t="shared" si="24"/>
        <v>0.14392816353679233</v>
      </c>
      <c r="J96" s="16">
        <f t="shared" si="25"/>
        <v>0.9361181368247075</v>
      </c>
      <c r="K96" s="1" t="b">
        <f t="shared" si="26"/>
        <v>0</v>
      </c>
      <c r="L96" s="24">
        <f t="shared" si="16"/>
        <v>0</v>
      </c>
      <c r="W96" s="1">
        <f t="shared" si="27"/>
      </c>
      <c r="X96" s="24">
        <f t="shared" si="28"/>
      </c>
    </row>
    <row r="97" spans="1:24" ht="12.75">
      <c r="A97" s="25">
        <f t="shared" si="17"/>
        <v>0.7100000000000004</v>
      </c>
      <c r="B97" s="17">
        <f t="shared" si="18"/>
        <v>4.9583385647214495</v>
      </c>
      <c r="C97" s="17">
        <f t="shared" si="19"/>
        <v>8.99751241987383</v>
      </c>
      <c r="D97" s="17">
        <f t="shared" si="20"/>
        <v>0.20318314453136885</v>
      </c>
      <c r="E97" s="2">
        <f t="shared" si="21"/>
        <v>77.27014303701671</v>
      </c>
      <c r="F97" s="24">
        <f t="shared" si="22"/>
        <v>0.22694991061019673</v>
      </c>
      <c r="G97" s="2">
        <f t="shared" si="15"/>
        <v>19.233902398607043</v>
      </c>
      <c r="H97" s="24">
        <f t="shared" si="23"/>
        <v>9.313811883926121</v>
      </c>
      <c r="I97" s="5">
        <f t="shared" si="24"/>
        <v>0.1310785150643062</v>
      </c>
      <c r="J97" s="16">
        <f t="shared" si="25"/>
        <v>0.8525431874101695</v>
      </c>
      <c r="K97" s="1" t="b">
        <f t="shared" si="26"/>
        <v>0</v>
      </c>
      <c r="L97" s="24">
        <f t="shared" si="16"/>
        <v>0</v>
      </c>
      <c r="W97" s="1">
        <f t="shared" si="27"/>
      </c>
      <c r="X97" s="24">
        <f t="shared" si="28"/>
      </c>
    </row>
    <row r="98" spans="1:24" ht="12.75">
      <c r="A98" s="25">
        <f t="shared" si="17"/>
        <v>0.7200000000000004</v>
      </c>
      <c r="B98" s="17">
        <f t="shared" si="18"/>
        <v>5.048323848077414</v>
      </c>
      <c r="C98" s="17">
        <f t="shared" si="19"/>
        <v>8.999544251319143</v>
      </c>
      <c r="D98" s="17">
        <f t="shared" si="20"/>
        <v>0.18504331756070494</v>
      </c>
      <c r="E98" s="2">
        <f t="shared" si="21"/>
        <v>77.28759229399796</v>
      </c>
      <c r="F98" s="24">
        <f t="shared" si="22"/>
        <v>0.22659726967049784</v>
      </c>
      <c r="G98" s="2">
        <f t="shared" si="15"/>
        <v>19.208211571661757</v>
      </c>
      <c r="H98" s="24">
        <f t="shared" si="23"/>
        <v>9.315915142580112</v>
      </c>
      <c r="I98" s="5">
        <f t="shared" si="24"/>
        <v>0.11937606017652083</v>
      </c>
      <c r="J98" s="16">
        <f t="shared" si="25"/>
        <v>0.7764296596846884</v>
      </c>
      <c r="K98" s="1" t="b">
        <f t="shared" si="26"/>
        <v>0</v>
      </c>
      <c r="L98" s="24">
        <f t="shared" si="16"/>
        <v>0</v>
      </c>
      <c r="W98" s="1">
        <f t="shared" si="27"/>
        <v>5</v>
      </c>
      <c r="X98" s="24">
        <f t="shared" si="28"/>
        <v>0.7146298054220432</v>
      </c>
    </row>
    <row r="99" spans="1:24" ht="12.75">
      <c r="A99" s="25">
        <f t="shared" si="17"/>
        <v>0.7300000000000004</v>
      </c>
      <c r="B99" s="17">
        <f t="shared" si="18"/>
        <v>5.138328542756484</v>
      </c>
      <c r="C99" s="17">
        <f t="shared" si="19"/>
        <v>9.00139468449475</v>
      </c>
      <c r="D99" s="17">
        <f t="shared" si="20"/>
        <v>0.16852298182927272</v>
      </c>
      <c r="E99" s="2">
        <f t="shared" si="21"/>
        <v>77.30348371259092</v>
      </c>
      <c r="F99" s="24">
        <f t="shared" si="22"/>
        <v>0.22627611188184316</v>
      </c>
      <c r="G99" s="2">
        <f t="shared" si="15"/>
        <v>19.184814375699478</v>
      </c>
      <c r="H99" s="24">
        <f t="shared" si="23"/>
        <v>9.317830626071228</v>
      </c>
      <c r="I99" s="5">
        <f t="shared" si="24"/>
        <v>0.10871837948635053</v>
      </c>
      <c r="J99" s="16">
        <f t="shared" si="25"/>
        <v>0.7071114112933368</v>
      </c>
      <c r="K99" s="1" t="b">
        <f t="shared" si="26"/>
        <v>0</v>
      </c>
      <c r="L99" s="24">
        <f t="shared" si="16"/>
        <v>0</v>
      </c>
      <c r="W99" s="1">
        <f t="shared" si="27"/>
      </c>
      <c r="X99" s="24">
        <f t="shared" si="28"/>
      </c>
    </row>
    <row r="100" spans="1:24" ht="12.75">
      <c r="A100" s="25">
        <f t="shared" si="17"/>
        <v>0.7400000000000004</v>
      </c>
      <c r="B100" s="17">
        <f t="shared" si="18"/>
        <v>5.228350915750522</v>
      </c>
      <c r="C100" s="17">
        <f t="shared" si="19"/>
        <v>9.003079914313043</v>
      </c>
      <c r="D100" s="17">
        <f t="shared" si="20"/>
        <v>0.1534775520618915</v>
      </c>
      <c r="E100" s="2">
        <f t="shared" si="21"/>
        <v>77.31795637381472</v>
      </c>
      <c r="F100" s="24">
        <f t="shared" si="22"/>
        <v>0.22598362648493556</v>
      </c>
      <c r="G100" s="2">
        <f t="shared" si="15"/>
        <v>19.163506039456973</v>
      </c>
      <c r="H100" s="24">
        <f t="shared" si="23"/>
        <v>9.319575098629453</v>
      </c>
      <c r="I100" s="5">
        <f t="shared" si="24"/>
        <v>0.09901219742600946</v>
      </c>
      <c r="J100" s="16">
        <f t="shared" si="25"/>
        <v>0.6439817718765263</v>
      </c>
      <c r="K100" s="1" t="b">
        <f t="shared" si="26"/>
        <v>0</v>
      </c>
      <c r="L100" s="24">
        <f t="shared" si="16"/>
        <v>0</v>
      </c>
      <c r="W100" s="1">
        <f t="shared" si="27"/>
      </c>
      <c r="X100" s="24">
        <f t="shared" si="28"/>
      </c>
    </row>
    <row r="101" spans="1:24" ht="12.75">
      <c r="A101" s="25">
        <f t="shared" si="17"/>
        <v>0.7500000000000004</v>
      </c>
      <c r="B101" s="17">
        <f t="shared" si="18"/>
        <v>5.318389388771256</v>
      </c>
      <c r="C101" s="17">
        <f t="shared" si="19"/>
        <v>9.004614689833662</v>
      </c>
      <c r="D101" s="17">
        <f t="shared" si="20"/>
        <v>0.13977535129762744</v>
      </c>
      <c r="E101" s="2">
        <f t="shared" si="21"/>
        <v>77.33113694178438</v>
      </c>
      <c r="F101" s="24">
        <f t="shared" si="22"/>
        <v>0.22571725366003076</v>
      </c>
      <c r="G101" s="2">
        <f t="shared" si="15"/>
        <v>19.14410007328243</v>
      </c>
      <c r="H101" s="24">
        <f t="shared" si="23"/>
        <v>9.321163827804368</v>
      </c>
      <c r="I101" s="5">
        <f t="shared" si="24"/>
        <v>0.09017256590324282</v>
      </c>
      <c r="J101" s="16">
        <f t="shared" si="25"/>
        <v>0.5864882335171164</v>
      </c>
      <c r="K101" s="1" t="b">
        <f t="shared" si="26"/>
        <v>0</v>
      </c>
      <c r="L101" s="24">
        <f t="shared" si="16"/>
        <v>0</v>
      </c>
      <c r="W101" s="1">
        <f t="shared" si="27"/>
      </c>
      <c r="X101" s="24">
        <f t="shared" si="28"/>
      </c>
    </row>
    <row r="102" spans="1:24" ht="12.75">
      <c r="A102" s="25">
        <f t="shared" si="17"/>
        <v>0.7600000000000005</v>
      </c>
      <c r="B102" s="17">
        <f t="shared" si="18"/>
        <v>5.408442524437158</v>
      </c>
      <c r="C102" s="17">
        <f t="shared" si="19"/>
        <v>9.006012443346638</v>
      </c>
      <c r="D102" s="17">
        <f t="shared" si="20"/>
        <v>0.12729645845861345</v>
      </c>
      <c r="E102" s="2">
        <f t="shared" si="21"/>
        <v>77.34314077226973</v>
      </c>
      <c r="F102" s="24">
        <f t="shared" si="22"/>
        <v>0.22547466212350356</v>
      </c>
      <c r="G102" s="2">
        <f t="shared" si="15"/>
        <v>19.126426636985915</v>
      </c>
      <c r="H102" s="24">
        <f t="shared" si="23"/>
        <v>9.322610718086084</v>
      </c>
      <c r="I102" s="5">
        <f t="shared" si="24"/>
        <v>0.08212212083922915</v>
      </c>
      <c r="J102" s="16">
        <f t="shared" si="25"/>
        <v>0.5341276152145464</v>
      </c>
      <c r="K102" s="1" t="b">
        <f t="shared" si="26"/>
        <v>0</v>
      </c>
      <c r="L102" s="24">
        <f t="shared" si="16"/>
        <v>0</v>
      </c>
      <c r="W102" s="1">
        <f t="shared" si="27"/>
      </c>
      <c r="X102" s="24">
        <f t="shared" si="28"/>
      </c>
    </row>
    <row r="103" spans="1:24" ht="12.75">
      <c r="A103" s="25">
        <f t="shared" si="17"/>
        <v>0.7700000000000005</v>
      </c>
      <c r="B103" s="17">
        <f t="shared" si="18"/>
        <v>5.498509013693547</v>
      </c>
      <c r="C103" s="17">
        <f t="shared" si="19"/>
        <v>9.007285407931224</v>
      </c>
      <c r="D103" s="17">
        <f t="shared" si="20"/>
        <v>0.11593165880584232</v>
      </c>
      <c r="E103" s="2">
        <f t="shared" si="21"/>
        <v>77.3540729222843</v>
      </c>
      <c r="F103" s="24">
        <f t="shared" si="22"/>
        <v>0.22525372872455093</v>
      </c>
      <c r="G103" s="2">
        <f t="shared" si="15"/>
        <v>19.110331053405144</v>
      </c>
      <c r="H103" s="24">
        <f t="shared" si="23"/>
        <v>9.32392843259677</v>
      </c>
      <c r="I103" s="5">
        <f t="shared" si="24"/>
        <v>0.07479040508139381</v>
      </c>
      <c r="J103" s="16">
        <f t="shared" si="25"/>
        <v>0.48644165906597603</v>
      </c>
      <c r="K103" s="1" t="b">
        <f t="shared" si="26"/>
        <v>0</v>
      </c>
      <c r="L103" s="24">
        <f t="shared" si="16"/>
        <v>0</v>
      </c>
      <c r="W103" s="1">
        <f t="shared" si="27"/>
      </c>
      <c r="X103" s="24">
        <f t="shared" si="28"/>
      </c>
    </row>
    <row r="104" spans="1:24" ht="12.75">
      <c r="A104" s="25">
        <f t="shared" si="17"/>
        <v>0.7800000000000005</v>
      </c>
      <c r="B104" s="17">
        <f t="shared" si="18"/>
        <v>5.588587664355799</v>
      </c>
      <c r="C104" s="17">
        <f t="shared" si="19"/>
        <v>9.008444724519283</v>
      </c>
      <c r="D104" s="17">
        <f t="shared" si="20"/>
        <v>0.10558148809650436</v>
      </c>
      <c r="E104" s="2">
        <f t="shared" si="21"/>
        <v>77.3640290695397</v>
      </c>
      <c r="F104" s="24">
        <f t="shared" si="22"/>
        <v>0.2250525198634692</v>
      </c>
      <c r="G104" s="2">
        <f t="shared" si="15"/>
        <v>19.095672454677715</v>
      </c>
      <c r="H104" s="24">
        <f t="shared" si="23"/>
        <v>9.325128503917732</v>
      </c>
      <c r="I104" s="5">
        <f t="shared" si="24"/>
        <v>0.068113251765496</v>
      </c>
      <c r="J104" s="16">
        <f t="shared" si="25"/>
        <v>0.4430130196129821</v>
      </c>
      <c r="K104" s="1" t="b">
        <f t="shared" si="26"/>
        <v>0</v>
      </c>
      <c r="L104" s="24">
        <f t="shared" si="16"/>
        <v>0</v>
      </c>
      <c r="W104" s="1">
        <f t="shared" si="27"/>
      </c>
      <c r="X104" s="24">
        <f t="shared" si="28"/>
      </c>
    </row>
    <row r="105" spans="1:24" ht="12.75">
      <c r="A105" s="25">
        <f t="shared" si="17"/>
        <v>0.7900000000000005</v>
      </c>
      <c r="B105" s="17">
        <f t="shared" si="18"/>
        <v>5.6786773906753965</v>
      </c>
      <c r="C105" s="17">
        <f t="shared" si="19"/>
        <v>9.009500539400248</v>
      </c>
      <c r="D105" s="17">
        <f t="shared" si="20"/>
        <v>0.09615536207708193</v>
      </c>
      <c r="E105" s="2">
        <f t="shared" si="21"/>
        <v>77.37309634981291</v>
      </c>
      <c r="F105" s="24">
        <f t="shared" si="22"/>
        <v>0.22486927456887035</v>
      </c>
      <c r="G105" s="2">
        <f t="shared" si="15"/>
        <v>19.082322549371497</v>
      </c>
      <c r="H105" s="24">
        <f t="shared" si="23"/>
        <v>9.326221435022093</v>
      </c>
      <c r="I105" s="5">
        <f t="shared" si="24"/>
        <v>0.06203222272991955</v>
      </c>
      <c r="J105" s="16">
        <f t="shared" si="25"/>
        <v>0.4034616112515093</v>
      </c>
      <c r="K105" s="1" t="b">
        <f t="shared" si="26"/>
        <v>0</v>
      </c>
      <c r="L105" s="24">
        <f t="shared" si="16"/>
        <v>0</v>
      </c>
      <c r="W105" s="1">
        <f t="shared" si="27"/>
      </c>
      <c r="X105" s="24">
        <f t="shared" si="28"/>
      </c>
    </row>
    <row r="106" spans="1:24" ht="12.75">
      <c r="A106" s="25">
        <f t="shared" si="17"/>
        <v>0.8000000000000005</v>
      </c>
      <c r="B106" s="17">
        <f t="shared" si="18"/>
        <v>5.7687772038375025</v>
      </c>
      <c r="C106" s="17">
        <f t="shared" si="19"/>
        <v>9.010462093021019</v>
      </c>
      <c r="D106" s="17">
        <f t="shared" si="20"/>
        <v>0.0875707836938596</v>
      </c>
      <c r="E106" s="2">
        <f t="shared" si="21"/>
        <v>77.381354119555</v>
      </c>
      <c r="F106" s="24">
        <f t="shared" si="22"/>
        <v>0.2247023890857352</v>
      </c>
      <c r="G106" s="2">
        <f t="shared" si="15"/>
        <v>19.07016449968343</v>
      </c>
      <c r="H106" s="24">
        <f t="shared" si="23"/>
        <v>9.327216791196362</v>
      </c>
      <c r="I106" s="5">
        <f t="shared" si="24"/>
        <v>0.056494097067360555</v>
      </c>
      <c r="J106" s="16">
        <f t="shared" si="25"/>
        <v>0.3674412817390143</v>
      </c>
      <c r="K106" s="1" t="b">
        <f t="shared" si="26"/>
        <v>0</v>
      </c>
      <c r="L106" s="24">
        <f t="shared" si="16"/>
        <v>0</v>
      </c>
      <c r="W106" s="1">
        <f t="shared" si="27"/>
      </c>
      <c r="X106" s="24">
        <f t="shared" si="28"/>
      </c>
    </row>
    <row r="107" spans="1:24" ht="12.75">
      <c r="A107" s="25">
        <f t="shared" si="17"/>
        <v>0.8100000000000005</v>
      </c>
      <c r="B107" s="17">
        <f t="shared" si="18"/>
        <v>5.858886203306898</v>
      </c>
      <c r="C107" s="17">
        <f t="shared" si="19"/>
        <v>9.011337800857957</v>
      </c>
      <c r="D107" s="17">
        <f t="shared" si="20"/>
        <v>0.07975262108220811</v>
      </c>
      <c r="E107" s="2">
        <f t="shared" si="21"/>
        <v>77.3888746504152</v>
      </c>
      <c r="F107" s="24">
        <f t="shared" si="22"/>
        <v>0.22455040283941957</v>
      </c>
      <c r="G107" s="2">
        <f t="shared" si="15"/>
        <v>19.059091898880208</v>
      </c>
      <c r="H107" s="24">
        <f t="shared" si="23"/>
        <v>9.328123283755405</v>
      </c>
      <c r="I107" s="5">
        <f t="shared" si="24"/>
        <v>0.051450405337775285</v>
      </c>
      <c r="J107" s="16">
        <f t="shared" si="25"/>
        <v>0.3346367826847173</v>
      </c>
      <c r="K107" s="1" t="b">
        <f t="shared" si="26"/>
        <v>0</v>
      </c>
      <c r="L107" s="24">
        <f t="shared" si="16"/>
        <v>0</v>
      </c>
      <c r="W107" s="1">
        <f t="shared" si="27"/>
      </c>
      <c r="X107" s="24">
        <f t="shared" si="28"/>
      </c>
    </row>
    <row r="108" spans="1:24" ht="12.75">
      <c r="A108" s="25">
        <f t="shared" si="17"/>
        <v>0.8200000000000005</v>
      </c>
      <c r="B108" s="17">
        <f t="shared" si="18"/>
        <v>5.949003568946531</v>
      </c>
      <c r="C108" s="17">
        <f t="shared" si="19"/>
        <v>9.01213532706878</v>
      </c>
      <c r="D108" s="17">
        <f t="shared" si="20"/>
        <v>0.07263245001573686</v>
      </c>
      <c r="E108" s="2">
        <f t="shared" si="21"/>
        <v>77.39572376175957</v>
      </c>
      <c r="F108" s="24">
        <f t="shared" si="22"/>
        <v>0.22441198565276377</v>
      </c>
      <c r="G108" s="2">
        <f t="shared" si="15"/>
        <v>19.04900784003082</v>
      </c>
      <c r="H108" s="24">
        <f t="shared" si="23"/>
        <v>9.32894884628352</v>
      </c>
      <c r="I108" s="5">
        <f t="shared" si="24"/>
        <v>0.0468570053657901</v>
      </c>
      <c r="J108" s="16">
        <f t="shared" si="25"/>
        <v>0.3047610105092458</v>
      </c>
      <c r="K108" s="1" t="b">
        <f t="shared" si="26"/>
        <v>0</v>
      </c>
      <c r="L108" s="24">
        <f t="shared" si="16"/>
        <v>0</v>
      </c>
      <c r="W108" s="1">
        <f t="shared" si="27"/>
      </c>
      <c r="X108" s="24">
        <f t="shared" si="28"/>
      </c>
    </row>
    <row r="109" spans="1:24" ht="12.75">
      <c r="A109" s="25">
        <f t="shared" si="17"/>
        <v>0.8300000000000005</v>
      </c>
      <c r="B109" s="17">
        <f t="shared" si="18"/>
        <v>6.03912855383972</v>
      </c>
      <c r="C109" s="17">
        <f t="shared" si="19"/>
        <v>9.012861651568937</v>
      </c>
      <c r="D109" s="17">
        <f t="shared" si="20"/>
        <v>0.06614795506031025</v>
      </c>
      <c r="E109" s="2">
        <f t="shared" si="21"/>
        <v>77.40196139671903</v>
      </c>
      <c r="F109" s="24">
        <f t="shared" si="22"/>
        <v>0.22428592610444226</v>
      </c>
      <c r="G109" s="2">
        <f t="shared" si="15"/>
        <v>19.039824067881465</v>
      </c>
      <c r="H109" s="24">
        <f t="shared" si="23"/>
        <v>9.329700704068813</v>
      </c>
      <c r="I109" s="5">
        <f t="shared" si="24"/>
        <v>0.042673695910379957</v>
      </c>
      <c r="J109" s="16">
        <f t="shared" si="25"/>
        <v>0.2775524937260485</v>
      </c>
      <c r="K109" s="1" t="b">
        <f t="shared" si="26"/>
        <v>0</v>
      </c>
      <c r="L109" s="24">
        <f t="shared" si="16"/>
        <v>0</v>
      </c>
      <c r="W109" s="1">
        <f t="shared" si="27"/>
      </c>
      <c r="X109" s="24">
        <f t="shared" si="28"/>
      </c>
    </row>
    <row r="110" spans="1:24" ht="12.75">
      <c r="A110" s="25">
        <f t="shared" si="17"/>
        <v>0.8400000000000005</v>
      </c>
      <c r="B110" s="17">
        <f t="shared" si="18"/>
        <v>6.129260477753162</v>
      </c>
      <c r="C110" s="17">
        <f t="shared" si="19"/>
        <v>9.01352313111954</v>
      </c>
      <c r="D110" s="17">
        <f t="shared" si="20"/>
        <v>0.0602423841920974</v>
      </c>
      <c r="E110" s="2">
        <f t="shared" si="21"/>
        <v>77.40764214680928</v>
      </c>
      <c r="F110" s="24">
        <f t="shared" si="22"/>
        <v>0.2241711209266532</v>
      </c>
      <c r="G110" s="2">
        <f t="shared" si="15"/>
        <v>19.031460206449157</v>
      </c>
      <c r="H110" s="24">
        <f t="shared" si="23"/>
        <v>9.330385437338618</v>
      </c>
      <c r="I110" s="5">
        <f t="shared" si="24"/>
        <v>0.03886386482523199</v>
      </c>
      <c r="J110" s="16">
        <f t="shared" si="25"/>
        <v>0.2527731045543964</v>
      </c>
      <c r="K110" s="1" t="b">
        <f t="shared" si="26"/>
        <v>0</v>
      </c>
      <c r="L110" s="24">
        <f t="shared" si="16"/>
        <v>0</v>
      </c>
      <c r="W110" s="1">
        <f t="shared" si="27"/>
      </c>
      <c r="X110" s="24">
        <f t="shared" si="28"/>
      </c>
    </row>
    <row r="111" spans="1:24" ht="12.75">
      <c r="A111" s="25">
        <f t="shared" si="17"/>
        <v>0.8500000000000005</v>
      </c>
      <c r="B111" s="17">
        <f t="shared" si="18"/>
        <v>6.219398721183567</v>
      </c>
      <c r="C111" s="17">
        <f t="shared" si="19"/>
        <v>9.01412555496146</v>
      </c>
      <c r="D111" s="17">
        <f t="shared" si="20"/>
        <v>0.05486405210621935</v>
      </c>
      <c r="E111" s="2">
        <f t="shared" si="21"/>
        <v>77.41281572971329</v>
      </c>
      <c r="F111" s="24">
        <f t="shared" si="22"/>
        <v>0.22406656534936764</v>
      </c>
      <c r="G111" s="2">
        <f t="shared" si="15"/>
        <v>19.02384305557467</v>
      </c>
      <c r="H111" s="24">
        <f t="shared" si="23"/>
        <v>9.33100903884937</v>
      </c>
      <c r="I111" s="5">
        <f t="shared" si="24"/>
        <v>0.03539416863086678</v>
      </c>
      <c r="J111" s="16">
        <f t="shared" si="25"/>
        <v>0.23020597483494787</v>
      </c>
      <c r="K111" s="1" t="b">
        <f t="shared" si="26"/>
        <v>0</v>
      </c>
      <c r="L111" s="24">
        <f t="shared" si="16"/>
        <v>0</v>
      </c>
      <c r="W111" s="1">
        <f t="shared" si="27"/>
      </c>
      <c r="X111" s="24">
        <f t="shared" si="28"/>
      </c>
    </row>
    <row r="112" spans="1:24" ht="12.75">
      <c r="A112" s="25">
        <f t="shared" si="17"/>
        <v>0.8600000000000005</v>
      </c>
      <c r="B112" s="17">
        <f t="shared" si="18"/>
        <v>6.309542719935787</v>
      </c>
      <c r="C112" s="17">
        <f t="shared" si="19"/>
        <v>9.014674195482522</v>
      </c>
      <c r="D112" s="17">
        <f t="shared" si="20"/>
        <v>0.04996588786915734</v>
      </c>
      <c r="E112" s="2">
        <f t="shared" si="21"/>
        <v>77.41752742440845</v>
      </c>
      <c r="F112" s="24">
        <f t="shared" si="22"/>
        <v>0.22397134430662297</v>
      </c>
      <c r="G112" s="2">
        <f t="shared" si="15"/>
        <v>19.016905950277728</v>
      </c>
      <c r="H112" s="24">
        <f t="shared" si="23"/>
        <v>9.331576966334948</v>
      </c>
      <c r="I112" s="5">
        <f t="shared" si="24"/>
        <v>0.032234240693858295</v>
      </c>
      <c r="J112" s="16">
        <f t="shared" si="25"/>
        <v>0.20965359800883443</v>
      </c>
      <c r="K112" s="1" t="b">
        <f t="shared" si="26"/>
        <v>0</v>
      </c>
      <c r="L112" s="24">
        <f t="shared" si="16"/>
        <v>0</v>
      </c>
      <c r="W112" s="1">
        <f t="shared" si="27"/>
      </c>
      <c r="X112" s="24">
        <f t="shared" si="28"/>
      </c>
    </row>
    <row r="113" spans="1:24" ht="12.75">
      <c r="A113" s="25">
        <f t="shared" si="17"/>
        <v>0.8700000000000006</v>
      </c>
      <c r="B113" s="17">
        <f t="shared" si="18"/>
        <v>6.399691960185006</v>
      </c>
      <c r="C113" s="17">
        <f t="shared" si="19"/>
        <v>9.015173854361214</v>
      </c>
      <c r="D113" s="17">
        <f t="shared" si="20"/>
        <v>0.04550502295601632</v>
      </c>
      <c r="E113" s="2">
        <f t="shared" si="21"/>
        <v>77.42181846744619</v>
      </c>
      <c r="F113" s="24">
        <f t="shared" si="22"/>
        <v>0.2238846244279061</v>
      </c>
      <c r="G113" s="2">
        <f t="shared" si="15"/>
        <v>19.01058817730805</v>
      </c>
      <c r="H113" s="24">
        <f t="shared" si="23"/>
        <v>9.332094190272532</v>
      </c>
      <c r="I113" s="5">
        <f t="shared" si="24"/>
        <v>0.029356425459402428</v>
      </c>
      <c r="J113" s="16">
        <f t="shared" si="25"/>
        <v>0.19093610054895888</v>
      </c>
      <c r="K113" s="1" t="b">
        <f t="shared" si="26"/>
        <v>0</v>
      </c>
      <c r="L113" s="24">
        <f t="shared" si="16"/>
        <v>0</v>
      </c>
      <c r="W113" s="1">
        <f t="shared" si="27"/>
      </c>
      <c r="X113" s="24">
        <f t="shared" si="28"/>
      </c>
    </row>
    <row r="114" spans="1:24" ht="12.75">
      <c r="A114" s="25">
        <f t="shared" si="17"/>
        <v>0.8800000000000006</v>
      </c>
      <c r="B114" s="17">
        <f t="shared" si="18"/>
        <v>6.489845973979766</v>
      </c>
      <c r="C114" s="17">
        <f t="shared" si="19"/>
        <v>9.015628904590773</v>
      </c>
      <c r="D114" s="17">
        <f t="shared" si="20"/>
        <v>0.041442416066943814</v>
      </c>
      <c r="E114" s="2">
        <f t="shared" si="21"/>
        <v>77.4257264138525</v>
      </c>
      <c r="F114" s="24">
        <f t="shared" si="22"/>
        <v>0.22380564674452977</v>
      </c>
      <c r="G114" s="2">
        <f t="shared" si="15"/>
        <v>19.004834443785523</v>
      </c>
      <c r="H114" s="24">
        <f t="shared" si="23"/>
        <v>9.332565237384008</v>
      </c>
      <c r="I114" s="5">
        <f t="shared" si="24"/>
        <v>0.02673553641106181</v>
      </c>
      <c r="J114" s="16">
        <f t="shared" si="25"/>
        <v>0.17388966771422315</v>
      </c>
      <c r="K114" s="1" t="b">
        <f t="shared" si="26"/>
        <v>0</v>
      </c>
      <c r="L114" s="24">
        <f t="shared" si="16"/>
        <v>0</v>
      </c>
      <c r="W114" s="1">
        <f t="shared" si="27"/>
      </c>
      <c r="X114" s="24">
        <f t="shared" si="28"/>
      </c>
    </row>
    <row r="115" spans="1:24" ht="12.75">
      <c r="A115" s="25">
        <f t="shared" si="17"/>
        <v>0.8900000000000006</v>
      </c>
      <c r="B115" s="17">
        <f t="shared" si="18"/>
        <v>6.580004335146477</v>
      </c>
      <c r="C115" s="17">
        <f t="shared" si="19"/>
        <v>9.016043328751444</v>
      </c>
      <c r="D115" s="17">
        <f t="shared" si="20"/>
        <v>0.03774251143934594</v>
      </c>
      <c r="E115" s="2">
        <f t="shared" si="21"/>
        <v>77.42928546580805</v>
      </c>
      <c r="F115" s="24">
        <f t="shared" si="22"/>
        <v>0.22373372004717024</v>
      </c>
      <c r="G115" s="2">
        <f t="shared" si="15"/>
        <v>18.999594393279228</v>
      </c>
      <c r="H115" s="24">
        <f t="shared" si="23"/>
        <v>9.33299423025365</v>
      </c>
      <c r="I115" s="5">
        <f t="shared" si="24"/>
        <v>0.024348635639426998</v>
      </c>
      <c r="J115" s="16">
        <f t="shared" si="25"/>
        <v>0.15836510984993168</v>
      </c>
      <c r="K115" s="1" t="b">
        <f t="shared" si="26"/>
        <v>0</v>
      </c>
      <c r="L115" s="24">
        <f t="shared" si="16"/>
        <v>0</v>
      </c>
      <c r="W115" s="1">
        <f t="shared" si="27"/>
      </c>
      <c r="X115" s="24">
        <f t="shared" si="28"/>
      </c>
    </row>
    <row r="116" spans="1:24" ht="12.75">
      <c r="A116" s="25">
        <f t="shared" si="17"/>
        <v>0.9000000000000006</v>
      </c>
      <c r="B116" s="17">
        <f t="shared" si="18"/>
        <v>6.670166655559564</v>
      </c>
      <c r="C116" s="17">
        <f t="shared" si="19"/>
        <v>9.016420753865837</v>
      </c>
      <c r="D116" s="17">
        <f t="shared" si="20"/>
        <v>0.03437292766541308</v>
      </c>
      <c r="E116" s="2">
        <f t="shared" si="21"/>
        <v>77.43252677198403</v>
      </c>
      <c r="F116" s="24">
        <f t="shared" si="22"/>
        <v>0.22366821483643387</v>
      </c>
      <c r="G116" s="2">
        <f t="shared" si="15"/>
        <v>18.994822165090184</v>
      </c>
      <c r="H116" s="24">
        <f t="shared" si="23"/>
        <v>9.33338492340879</v>
      </c>
      <c r="I116" s="5">
        <f t="shared" si="24"/>
        <v>0.0221748330905461</v>
      </c>
      <c r="J116" s="16">
        <f t="shared" si="25"/>
        <v>0.1442265566864787</v>
      </c>
      <c r="K116" s="1" t="b">
        <f t="shared" si="26"/>
        <v>0</v>
      </c>
      <c r="L116" s="24">
        <f t="shared" si="16"/>
        <v>0</v>
      </c>
      <c r="W116" s="1">
        <f t="shared" si="27"/>
      </c>
      <c r="X116" s="24">
        <f t="shared" si="28"/>
      </c>
    </row>
    <row r="117" spans="1:24" ht="12.75">
      <c r="A117" s="25">
        <f t="shared" si="17"/>
        <v>0.9100000000000006</v>
      </c>
      <c r="B117" s="17">
        <f t="shared" si="18"/>
        <v>6.760332581744605</v>
      </c>
      <c r="C117" s="17">
        <f t="shared" si="19"/>
        <v>9.016764483142492</v>
      </c>
      <c r="D117" s="17">
        <f t="shared" si="20"/>
        <v>0.031304174291388896</v>
      </c>
      <c r="E117" s="2">
        <f t="shared" si="21"/>
        <v>77.43547870015414</v>
      </c>
      <c r="F117" s="24">
        <f t="shared" si="22"/>
        <v>0.22360855781350447</v>
      </c>
      <c r="G117" s="2">
        <f t="shared" si="15"/>
        <v>18.990475992880402</v>
      </c>
      <c r="H117" s="24">
        <f t="shared" si="23"/>
        <v>9.333740736179294</v>
      </c>
      <c r="I117" s="5">
        <f t="shared" si="24"/>
        <v>0.020195103737037153</v>
      </c>
      <c r="J117" s="16">
        <f t="shared" si="25"/>
        <v>0.13135026820841364</v>
      </c>
      <c r="K117" s="1" t="b">
        <f t="shared" si="26"/>
        <v>0</v>
      </c>
      <c r="L117" s="24">
        <f t="shared" si="16"/>
        <v>0</v>
      </c>
      <c r="W117" s="1">
        <f t="shared" si="27"/>
      </c>
      <c r="X117" s="24">
        <f t="shared" si="28"/>
      </c>
    </row>
    <row r="118" spans="1:24" ht="12.75">
      <c r="A118" s="25">
        <f t="shared" si="17"/>
        <v>0.9200000000000006</v>
      </c>
      <c r="B118" s="17">
        <f t="shared" si="18"/>
        <v>6.850501791784745</v>
      </c>
      <c r="C118" s="17">
        <f t="shared" si="19"/>
        <v>9.017077524885405</v>
      </c>
      <c r="D118" s="17">
        <f t="shared" si="20"/>
        <v>0.02850939371835536</v>
      </c>
      <c r="E118" s="2">
        <f t="shared" si="21"/>
        <v>77.43816708546807</v>
      </c>
      <c r="F118" s="24">
        <f t="shared" si="22"/>
        <v>0.22355422686265686</v>
      </c>
      <c r="G118" s="2">
        <f t="shared" si="15"/>
        <v>18.986517839135715</v>
      </c>
      <c r="H118" s="24">
        <f t="shared" si="23"/>
        <v>9.334064782623383</v>
      </c>
      <c r="I118" s="5">
        <f t="shared" si="24"/>
        <v>0.01839212107187188</v>
      </c>
      <c r="J118" s="16">
        <f t="shared" si="25"/>
        <v>0.11962355168701354</v>
      </c>
      <c r="K118" s="1" t="b">
        <f t="shared" si="26"/>
        <v>0</v>
      </c>
      <c r="L118" s="24">
        <f t="shared" si="16"/>
        <v>0</v>
      </c>
      <c r="W118" s="1">
        <f t="shared" si="27"/>
      </c>
      <c r="X118" s="24">
        <f t="shared" si="28"/>
      </c>
    </row>
    <row r="119" spans="1:24" ht="12.75">
      <c r="A119" s="25">
        <f t="shared" si="17"/>
        <v>0.9300000000000006</v>
      </c>
      <c r="B119" s="17">
        <f t="shared" si="18"/>
        <v>6.940673992503285</v>
      </c>
      <c r="C119" s="17">
        <f t="shared" si="19"/>
        <v>9.017362618822588</v>
      </c>
      <c r="D119" s="17">
        <f t="shared" si="20"/>
        <v>0.025964126145695612</v>
      </c>
      <c r="E119" s="2">
        <f t="shared" si="21"/>
        <v>77.44061545655966</v>
      </c>
      <c r="F119" s="24">
        <f t="shared" si="22"/>
        <v>0.22350474648172158</v>
      </c>
      <c r="G119" s="2">
        <f t="shared" si="15"/>
        <v>18.982913062263012</v>
      </c>
      <c r="H119" s="24">
        <f t="shared" si="23"/>
        <v>9.334359898781745</v>
      </c>
      <c r="I119" s="5">
        <f t="shared" si="24"/>
        <v>0.01675010546750131</v>
      </c>
      <c r="J119" s="16">
        <f t="shared" si="25"/>
        <v>0.10894377539842443</v>
      </c>
      <c r="K119" s="1" t="b">
        <f t="shared" si="26"/>
        <v>0</v>
      </c>
      <c r="L119" s="24">
        <f t="shared" si="16"/>
        <v>0</v>
      </c>
      <c r="W119" s="1">
        <f t="shared" si="27"/>
      </c>
      <c r="X119" s="24">
        <f t="shared" si="28"/>
      </c>
    </row>
    <row r="120" spans="1:24" ht="12.75">
      <c r="A120" s="25">
        <f t="shared" si="17"/>
        <v>0.9400000000000006</v>
      </c>
      <c r="B120" s="17">
        <f t="shared" si="18"/>
        <v>7.030848916897819</v>
      </c>
      <c r="C120" s="17">
        <f t="shared" si="19"/>
        <v>9.017622260084044</v>
      </c>
      <c r="D120" s="17">
        <f t="shared" si="20"/>
        <v>0.023646095499919854</v>
      </c>
      <c r="E120" s="2">
        <f t="shared" si="21"/>
        <v>77.44284524146852</v>
      </c>
      <c r="F120" s="24">
        <f t="shared" si="22"/>
        <v>0.2234596836205102</v>
      </c>
      <c r="G120" s="2">
        <f t="shared" si="15"/>
        <v>18.979630113408493</v>
      </c>
      <c r="H120" s="24">
        <f t="shared" si="23"/>
        <v>9.334628667498437</v>
      </c>
      <c r="I120" s="5">
        <f t="shared" si="24"/>
        <v>0.015254686073226956</v>
      </c>
      <c r="J120" s="16">
        <f t="shared" si="25"/>
        <v>0.09921747039501401</v>
      </c>
      <c r="K120" s="1" t="b">
        <f t="shared" si="26"/>
        <v>0</v>
      </c>
      <c r="L120" s="24">
        <f t="shared" si="16"/>
        <v>0</v>
      </c>
      <c r="W120" s="1">
        <f t="shared" si="27"/>
      </c>
      <c r="X120" s="24">
        <f t="shared" si="28"/>
      </c>
    </row>
    <row r="121" spans="1:24" ht="12.75">
      <c r="A121" s="25">
        <f t="shared" si="17"/>
        <v>0.9500000000000006</v>
      </c>
      <c r="B121" s="17">
        <f t="shared" si="18"/>
        <v>7.121026321803434</v>
      </c>
      <c r="C121" s="17">
        <f t="shared" si="19"/>
        <v>9.017858721039044</v>
      </c>
      <c r="D121" s="17">
        <f t="shared" si="20"/>
        <v>0.021535014475504204</v>
      </c>
      <c r="E121" s="2">
        <f t="shared" si="21"/>
        <v>77.44487595517724</v>
      </c>
      <c r="F121" s="24">
        <f t="shared" si="22"/>
        <v>0.22341864389078006</v>
      </c>
      <c r="G121" s="2">
        <f t="shared" si="15"/>
        <v>18.976640260343565</v>
      </c>
      <c r="H121" s="24">
        <f t="shared" si="23"/>
        <v>9.33487344102583</v>
      </c>
      <c r="I121" s="5">
        <f t="shared" si="24"/>
        <v>0.013892775042182637</v>
      </c>
      <c r="J121" s="16">
        <f t="shared" si="25"/>
        <v>0.09035951246948057</v>
      </c>
      <c r="K121" s="1" t="b">
        <f t="shared" si="26"/>
        <v>0</v>
      </c>
      <c r="L121" s="24">
        <f t="shared" si="16"/>
        <v>0</v>
      </c>
      <c r="W121" s="1">
        <f t="shared" si="27"/>
      </c>
      <c r="X121" s="24">
        <f t="shared" si="28"/>
      </c>
    </row>
    <row r="122" spans="1:24" ht="12.75">
      <c r="A122" s="25">
        <f t="shared" si="17"/>
        <v>0.9600000000000006</v>
      </c>
      <c r="B122" s="17">
        <f t="shared" si="18"/>
        <v>7.211205985764549</v>
      </c>
      <c r="C122" s="17">
        <f t="shared" si="19"/>
        <v>9.018074071183799</v>
      </c>
      <c r="D122" s="17">
        <f t="shared" si="20"/>
        <v>0.01961240698119045</v>
      </c>
      <c r="E122" s="2">
        <f t="shared" si="21"/>
        <v>77.44672537040577</v>
      </c>
      <c r="F122" s="24">
        <f t="shared" si="22"/>
        <v>0.22338126811456324</v>
      </c>
      <c r="G122" s="2">
        <f t="shared" si="15"/>
        <v>18.973917336001453</v>
      </c>
      <c r="H122" s="24">
        <f t="shared" si="23"/>
        <v>9.335096361611411</v>
      </c>
      <c r="I122" s="5">
        <f t="shared" si="24"/>
        <v>0.012652452986987452</v>
      </c>
      <c r="J122" s="16">
        <f t="shared" si="25"/>
        <v>0.0822923771511379</v>
      </c>
      <c r="K122" s="1" t="b">
        <f t="shared" si="26"/>
        <v>0</v>
      </c>
      <c r="L122" s="24">
        <f t="shared" si="16"/>
        <v>0</v>
      </c>
      <c r="W122" s="1">
        <f t="shared" si="27"/>
      </c>
      <c r="X122" s="24">
        <f t="shared" si="28"/>
      </c>
    </row>
    <row r="123" spans="1:24" ht="12.75">
      <c r="A123" s="25">
        <f t="shared" si="17"/>
        <v>0.9700000000000006</v>
      </c>
      <c r="B123" s="17">
        <f t="shared" si="18"/>
        <v>7.301387707096736</v>
      </c>
      <c r="C123" s="17">
        <f t="shared" si="19"/>
        <v>9.01827019525361</v>
      </c>
      <c r="D123" s="17">
        <f t="shared" si="20"/>
        <v>0.01786144643799315</v>
      </c>
      <c r="E123" s="2">
        <f t="shared" si="21"/>
        <v>77.44840967315749</v>
      </c>
      <c r="F123" s="24">
        <f t="shared" si="22"/>
        <v>0.22334722918065678</v>
      </c>
      <c r="G123" s="2">
        <f t="shared" si="15"/>
        <v>18.97143750946418</v>
      </c>
      <c r="H123" s="24">
        <f t="shared" si="23"/>
        <v>9.335299380246662</v>
      </c>
      <c r="I123" s="5">
        <f t="shared" si="24"/>
        <v>0.011522864661795092</v>
      </c>
      <c r="J123" s="16">
        <f t="shared" si="25"/>
        <v>0.07494546121492743</v>
      </c>
      <c r="K123" s="1" t="b">
        <f t="shared" si="26"/>
        <v>0</v>
      </c>
      <c r="L123" s="24">
        <f t="shared" si="16"/>
        <v>0</v>
      </c>
      <c r="W123" s="1">
        <f t="shared" si="27"/>
      </c>
      <c r="X123" s="24">
        <f t="shared" si="28"/>
      </c>
    </row>
    <row r="124" spans="1:24" ht="12.75">
      <c r="A124" s="25">
        <f t="shared" si="17"/>
        <v>0.9800000000000006</v>
      </c>
      <c r="B124" s="17">
        <f t="shared" si="18"/>
        <v>7.391571302121594</v>
      </c>
      <c r="C124" s="17">
        <f t="shared" si="19"/>
        <v>9.01844880971799</v>
      </c>
      <c r="D124" s="17">
        <f t="shared" si="20"/>
        <v>0.016266808513784647</v>
      </c>
      <c r="E124" s="2">
        <f t="shared" si="21"/>
        <v>77.44994360437838</v>
      </c>
      <c r="F124" s="24">
        <f t="shared" si="22"/>
        <v>0.22331622918175992</v>
      </c>
      <c r="G124" s="2">
        <f t="shared" si="15"/>
        <v>18.969179077395452</v>
      </c>
      <c r="H124" s="24">
        <f t="shared" si="23"/>
        <v>9.335484273742036</v>
      </c>
      <c r="I124" s="5">
        <f t="shared" si="24"/>
        <v>0.010494123957662327</v>
      </c>
      <c r="J124" s="16">
        <f t="shared" si="25"/>
        <v>0.0682544647653673</v>
      </c>
      <c r="K124" s="1" t="b">
        <f t="shared" si="26"/>
        <v>0</v>
      </c>
      <c r="L124" s="24">
        <f t="shared" si="16"/>
        <v>0</v>
      </c>
      <c r="W124" s="1">
        <f t="shared" si="27"/>
      </c>
      <c r="X124" s="24">
        <f t="shared" si="28"/>
      </c>
    </row>
    <row r="125" spans="1:24" ht="12.75">
      <c r="A125" s="25">
        <f t="shared" si="17"/>
        <v>0.9900000000000007</v>
      </c>
      <c r="B125" s="17">
        <f t="shared" si="18"/>
        <v>7.4817566035592</v>
      </c>
      <c r="C125" s="17">
        <f t="shared" si="19"/>
        <v>9.018611477803127</v>
      </c>
      <c r="D125" s="17">
        <f t="shared" si="20"/>
        <v>0.014814537005324183</v>
      </c>
      <c r="E125" s="2">
        <f t="shared" si="21"/>
        <v>77.45134058896916</v>
      </c>
      <c r="F125" s="24">
        <f t="shared" si="22"/>
        <v>0.22328799680720274</v>
      </c>
      <c r="G125" s="2">
        <f t="shared" si="15"/>
        <v>18.967122274093988</v>
      </c>
      <c r="H125" s="24">
        <f t="shared" si="23"/>
        <v>9.335652660277534</v>
      </c>
      <c r="I125" s="5">
        <f t="shared" si="24"/>
        <v>0.0095572273797648</v>
      </c>
      <c r="J125" s="16">
        <f t="shared" si="25"/>
        <v>0.062160828486317043</v>
      </c>
      <c r="K125" s="1" t="b">
        <f t="shared" si="26"/>
        <v>0</v>
      </c>
      <c r="L125" s="24">
        <f t="shared" si="16"/>
        <v>0</v>
      </c>
      <c r="W125" s="1">
        <f t="shared" si="27"/>
      </c>
      <c r="X125" s="24">
        <f t="shared" si="28"/>
      </c>
    </row>
    <row r="126" spans="1:24" ht="12.75">
      <c r="A126" s="25">
        <f t="shared" si="17"/>
        <v>1.0000000000000007</v>
      </c>
      <c r="B126" s="17">
        <f t="shared" si="18"/>
        <v>7.571943459064081</v>
      </c>
      <c r="C126" s="17">
        <f t="shared" si="19"/>
        <v>9.01875962317318</v>
      </c>
      <c r="D126" s="17">
        <f t="shared" si="20"/>
        <v>0.013491921694157563</v>
      </c>
      <c r="E126" s="2">
        <f t="shared" si="21"/>
        <v>77.45261285327958</v>
      </c>
      <c r="F126" s="24">
        <f t="shared" si="22"/>
        <v>0.2232622849684435</v>
      </c>
      <c r="G126" s="2">
        <f t="shared" si="15"/>
        <v>18.965249098504756</v>
      </c>
      <c r="H126" s="24">
        <f t="shared" si="23"/>
        <v>9.33580601356495</v>
      </c>
      <c r="I126" s="5">
        <f t="shared" si="24"/>
        <v>0.008703975249087786</v>
      </c>
      <c r="J126" s="16">
        <f t="shared" si="25"/>
        <v>0.05661122113232022</v>
      </c>
      <c r="K126" s="1" t="b">
        <f t="shared" si="26"/>
        <v>0</v>
      </c>
      <c r="L126" s="24">
        <f t="shared" si="16"/>
        <v>0</v>
      </c>
      <c r="W126" s="1">
        <f t="shared" si="27"/>
      </c>
      <c r="X126" s="24">
        <f t="shared" si="28"/>
      </c>
    </row>
    <row r="127" spans="1:24" ht="12.75">
      <c r="A127" s="25">
        <f t="shared" si="17"/>
        <v>1.0100000000000007</v>
      </c>
      <c r="B127" s="17">
        <f t="shared" si="18"/>
        <v>7.662131729891898</v>
      </c>
      <c r="C127" s="17">
        <f t="shared" si="19"/>
        <v>9.018894542390122</v>
      </c>
      <c r="D127" s="17">
        <f t="shared" si="20"/>
        <v>0.01228738710740185</v>
      </c>
      <c r="E127" s="2">
        <f t="shared" si="21"/>
        <v>77.45377153211268</v>
      </c>
      <c r="F127" s="24">
        <f t="shared" si="22"/>
        <v>0.22323886863656445</v>
      </c>
      <c r="G127" s="2">
        <f t="shared" si="15"/>
        <v>18.963543156674767</v>
      </c>
      <c r="H127" s="24">
        <f t="shared" si="23"/>
        <v>9.335945675745725</v>
      </c>
      <c r="I127" s="5">
        <f t="shared" si="24"/>
        <v>0.007926899939323745</v>
      </c>
      <c r="J127" s="16">
        <f t="shared" si="25"/>
        <v>0.051557072776131335</v>
      </c>
      <c r="K127" s="1" t="b">
        <f t="shared" si="26"/>
        <v>0</v>
      </c>
      <c r="L127" s="24">
        <f t="shared" si="16"/>
        <v>0</v>
      </c>
      <c r="W127" s="1">
        <f t="shared" si="27"/>
      </c>
      <c r="X127" s="24">
        <f t="shared" si="28"/>
      </c>
    </row>
    <row r="128" spans="1:24" ht="12.75">
      <c r="A128" s="25">
        <f t="shared" si="17"/>
        <v>1.0200000000000007</v>
      </c>
      <c r="B128" s="17">
        <f t="shared" si="18"/>
        <v>7.752321289685154</v>
      </c>
      <c r="C128" s="17">
        <f t="shared" si="19"/>
        <v>9.019017416261196</v>
      </c>
      <c r="D128" s="17">
        <f t="shared" si="20"/>
        <v>0.011190391209610202</v>
      </c>
      <c r="E128" s="2">
        <f t="shared" si="21"/>
        <v>77.45482676617632</v>
      </c>
      <c r="F128" s="24">
        <f t="shared" si="22"/>
        <v>0.22321754287282541</v>
      </c>
      <c r="G128" s="2">
        <f t="shared" si="15"/>
        <v>18.96198951827373</v>
      </c>
      <c r="H128" s="24">
        <f t="shared" si="23"/>
        <v>9.336072869137325</v>
      </c>
      <c r="I128" s="5">
        <f t="shared" si="24"/>
        <v>0.00721920052042843</v>
      </c>
      <c r="J128" s="16">
        <f t="shared" si="25"/>
        <v>0.04695414972640571</v>
      </c>
      <c r="K128" s="1" t="b">
        <f t="shared" si="26"/>
        <v>0</v>
      </c>
      <c r="L128" s="24">
        <f t="shared" si="16"/>
        <v>0</v>
      </c>
      <c r="W128" s="1">
        <f t="shared" si="27"/>
      </c>
      <c r="X128" s="24">
        <f t="shared" si="28"/>
      </c>
    </row>
    <row r="129" spans="1:24" ht="12.75">
      <c r="A129" s="25">
        <f t="shared" si="17"/>
        <v>1.0300000000000007</v>
      </c>
      <c r="B129" s="17">
        <f t="shared" si="18"/>
        <v>7.842512023367327</v>
      </c>
      <c r="C129" s="17">
        <f t="shared" si="19"/>
        <v>9.019129320173292</v>
      </c>
      <c r="D129" s="17">
        <f t="shared" si="20"/>
        <v>0.010191333139391285</v>
      </c>
      <c r="E129" s="2">
        <f t="shared" si="21"/>
        <v>77.45578779083408</v>
      </c>
      <c r="F129" s="24">
        <f t="shared" si="22"/>
        <v>0.22319812103505032</v>
      </c>
      <c r="G129" s="2">
        <f t="shared" si="15"/>
        <v>18.96057458592451</v>
      </c>
      <c r="H129" s="24">
        <f t="shared" si="23"/>
        <v>9.336188706930894</v>
      </c>
      <c r="I129" s="5">
        <f t="shared" si="24"/>
        <v>0.006574683237225411</v>
      </c>
      <c r="J129" s="16">
        <f t="shared" si="25"/>
        <v>0.04276216739658804</v>
      </c>
      <c r="K129" s="1" t="b">
        <f t="shared" si="26"/>
        <v>0</v>
      </c>
      <c r="L129" s="24">
        <f t="shared" si="16"/>
        <v>0</v>
      </c>
      <c r="W129" s="1">
        <f t="shared" si="27"/>
      </c>
      <c r="X129" s="24">
        <f t="shared" si="28"/>
      </c>
    </row>
    <row r="130" spans="1:24" ht="12.75">
      <c r="A130" s="25">
        <f t="shared" si="17"/>
        <v>1.0400000000000007</v>
      </c>
      <c r="B130" s="17">
        <f t="shared" si="18"/>
        <v>7.932703826135716</v>
      </c>
      <c r="C130" s="17">
        <f t="shared" si="19"/>
        <v>9.019231233504685</v>
      </c>
      <c r="D130" s="17">
        <f t="shared" si="20"/>
        <v>0.009281469183032269</v>
      </c>
      <c r="E130" s="2">
        <f t="shared" si="21"/>
        <v>77.45666301693288</v>
      </c>
      <c r="F130" s="24">
        <f t="shared" si="22"/>
        <v>0.22318043314414132</v>
      </c>
      <c r="G130" s="2">
        <f t="shared" si="15"/>
        <v>18.959285976199393</v>
      </c>
      <c r="H130" s="24">
        <f t="shared" si="23"/>
        <v>9.336294202933875</v>
      </c>
      <c r="I130" s="5">
        <f t="shared" si="24"/>
        <v>0.005987707301874836</v>
      </c>
      <c r="J130" s="16">
        <f t="shared" si="25"/>
        <v>0.03894443773572936</v>
      </c>
      <c r="K130" s="1" t="b">
        <f t="shared" si="26"/>
        <v>0</v>
      </c>
      <c r="L130" s="24">
        <f t="shared" si="16"/>
        <v>0</v>
      </c>
      <c r="W130" s="1">
        <f t="shared" si="27"/>
      </c>
      <c r="X130" s="24">
        <f t="shared" si="28"/>
      </c>
    </row>
    <row r="131" spans="1:24" ht="12.75">
      <c r="A131" s="25">
        <f t="shared" si="17"/>
        <v>1.0500000000000007</v>
      </c>
      <c r="B131" s="17">
        <f t="shared" si="18"/>
        <v>8.022896602544222</v>
      </c>
      <c r="C131" s="17">
        <f t="shared" si="19"/>
        <v>9.019324048196516</v>
      </c>
      <c r="D131" s="17">
        <f t="shared" si="20"/>
        <v>0.008452836249916676</v>
      </c>
      <c r="E131" s="2">
        <f t="shared" si="21"/>
        <v>77.45746010441428</v>
      </c>
      <c r="F131" s="24">
        <f t="shared" si="22"/>
        <v>0.2231643243964299</v>
      </c>
      <c r="G131" s="2">
        <f t="shared" si="15"/>
        <v>18.9581124112409</v>
      </c>
      <c r="H131" s="24">
        <f t="shared" si="23"/>
        <v>9.336390280442794</v>
      </c>
      <c r="I131" s="5">
        <f t="shared" si="24"/>
        <v>0.00545313552596943</v>
      </c>
      <c r="J131" s="16">
        <f t="shared" si="25"/>
        <v>0.035467548136344604</v>
      </c>
      <c r="K131" s="1" t="b">
        <f t="shared" si="26"/>
        <v>0</v>
      </c>
      <c r="L131" s="24">
        <f t="shared" si="16"/>
        <v>0</v>
      </c>
      <c r="W131" s="1">
        <f t="shared" si="27"/>
      </c>
      <c r="X131" s="24">
        <f t="shared" si="28"/>
      </c>
    </row>
    <row r="132" spans="1:24" ht="12.75">
      <c r="A132" s="25">
        <f t="shared" si="17"/>
        <v>1.0600000000000007</v>
      </c>
      <c r="B132" s="17">
        <f t="shared" si="18"/>
        <v>8.113090265668</v>
      </c>
      <c r="C132" s="17">
        <f t="shared" si="19"/>
        <v>9.019408576559016</v>
      </c>
      <c r="D132" s="17">
        <f t="shared" si="20"/>
        <v>0.007698182179879103</v>
      </c>
      <c r="E132" s="2">
        <f t="shared" si="21"/>
        <v>77.45818602935401</v>
      </c>
      <c r="F132" s="24">
        <f t="shared" si="22"/>
        <v>0.22314965380884141</v>
      </c>
      <c r="G132" s="2">
        <f t="shared" si="15"/>
        <v>18.95704362005845</v>
      </c>
      <c r="H132" s="24">
        <f t="shared" si="23"/>
        <v>9.336477780323921</v>
      </c>
      <c r="I132" s="5">
        <f t="shared" si="24"/>
        <v>0.004966289360070498</v>
      </c>
      <c r="J132" s="16">
        <f t="shared" si="25"/>
        <v>0.032301069008630535</v>
      </c>
      <c r="K132" s="1" t="b">
        <f t="shared" si="26"/>
        <v>0</v>
      </c>
      <c r="L132" s="24">
        <f t="shared" si="16"/>
        <v>0</v>
      </c>
      <c r="W132" s="1">
        <f t="shared" si="27"/>
      </c>
      <c r="X132" s="24">
        <f t="shared" si="28"/>
      </c>
    </row>
    <row r="133" spans="1:24" ht="12.75">
      <c r="A133" s="25">
        <f t="shared" si="17"/>
        <v>1.0700000000000007</v>
      </c>
      <c r="B133" s="17">
        <f t="shared" si="18"/>
        <v>8.203284736342699</v>
      </c>
      <c r="C133" s="17">
        <f t="shared" si="19"/>
        <v>9.019485558380815</v>
      </c>
      <c r="D133" s="17">
        <f t="shared" si="20"/>
        <v>0.007010902272599852</v>
      </c>
      <c r="E133" s="2">
        <f t="shared" si="21"/>
        <v>77.45884714501622</v>
      </c>
      <c r="F133" s="24">
        <f t="shared" si="22"/>
        <v>0.22313629298501816</v>
      </c>
      <c r="G133" s="2">
        <f t="shared" si="15"/>
        <v>18.956070248637133</v>
      </c>
      <c r="H133" s="24">
        <f t="shared" si="23"/>
        <v>9.336557468372492</v>
      </c>
      <c r="I133" s="5">
        <f t="shared" si="24"/>
        <v>0.004522907947269324</v>
      </c>
      <c r="J133" s="16">
        <f t="shared" si="25"/>
        <v>0.02941728746195624</v>
      </c>
      <c r="K133" s="1" t="b">
        <f t="shared" si="26"/>
        <v>0</v>
      </c>
      <c r="L133" s="24">
        <f t="shared" si="16"/>
        <v>0</v>
      </c>
      <c r="W133" s="1">
        <f t="shared" si="27"/>
      </c>
      <c r="X133" s="24">
        <f t="shared" si="28"/>
      </c>
    </row>
    <row r="134" spans="1:24" ht="12.75">
      <c r="A134" s="25">
        <f t="shared" si="17"/>
        <v>1.0800000000000007</v>
      </c>
      <c r="B134" s="17">
        <f t="shared" si="18"/>
        <v>8.29347994247162</v>
      </c>
      <c r="C134" s="17">
        <f t="shared" si="19"/>
        <v>9.01955566740354</v>
      </c>
      <c r="D134" s="17">
        <f t="shared" si="20"/>
        <v>0.006384981483619519</v>
      </c>
      <c r="E134" s="2">
        <f t="shared" si="21"/>
        <v>77.45944923745704</v>
      </c>
      <c r="F134" s="24">
        <f t="shared" si="22"/>
        <v>0.22312412499159923</v>
      </c>
      <c r="G134" s="2">
        <f t="shared" si="15"/>
        <v>18.955183778071735</v>
      </c>
      <c r="H134" s="24">
        <f t="shared" si="23"/>
        <v>9.336630042014912</v>
      </c>
      <c r="I134" s="5">
        <f t="shared" si="24"/>
        <v>0.0041191108323297585</v>
      </c>
      <c r="J134" s="16">
        <f t="shared" si="25"/>
        <v>0.02679096476312038</v>
      </c>
      <c r="K134" s="1" t="b">
        <f t="shared" si="26"/>
        <v>0</v>
      </c>
      <c r="L134" s="24">
        <f t="shared" si="16"/>
        <v>0</v>
      </c>
      <c r="W134" s="1">
        <f t="shared" si="27"/>
      </c>
      <c r="X134" s="24">
        <f t="shared" si="28"/>
      </c>
    </row>
    <row r="135" spans="1:24" ht="12.75">
      <c r="A135" s="25">
        <f t="shared" si="17"/>
        <v>1.0900000000000007</v>
      </c>
      <c r="B135" s="17">
        <f t="shared" si="18"/>
        <v>8.38367581839473</v>
      </c>
      <c r="C135" s="17">
        <f t="shared" si="19"/>
        <v>9.019619517218377</v>
      </c>
      <c r="D135" s="17">
        <f t="shared" si="20"/>
        <v>0.005814941780813694</v>
      </c>
      <c r="E135" s="2">
        <f t="shared" si="21"/>
        <v>77.45999757616391</v>
      </c>
      <c r="F135" s="24">
        <f t="shared" si="22"/>
        <v>0.22311304333482293</v>
      </c>
      <c r="G135" s="2">
        <f t="shared" si="15"/>
        <v>18.954376450009512</v>
      </c>
      <c r="H135" s="24">
        <f t="shared" si="23"/>
        <v>9.336696136412614</v>
      </c>
      <c r="I135" s="5">
        <f t="shared" si="24"/>
        <v>0.003751364000049709</v>
      </c>
      <c r="J135" s="16">
        <f t="shared" si="25"/>
        <v>0.02439911544756165</v>
      </c>
      <c r="K135" s="1" t="b">
        <f t="shared" si="26"/>
        <v>0</v>
      </c>
      <c r="L135" s="24">
        <f t="shared" si="16"/>
        <v>0</v>
      </c>
      <c r="W135" s="1">
        <f t="shared" si="27"/>
      </c>
      <c r="X135" s="24">
        <f t="shared" si="28"/>
      </c>
    </row>
    <row r="136" spans="1:24" ht="12.75">
      <c r="A136" s="25">
        <f t="shared" si="17"/>
        <v>1.1000000000000008</v>
      </c>
      <c r="B136" s="17">
        <f t="shared" si="18"/>
        <v>8.473872304314003</v>
      </c>
      <c r="C136" s="17">
        <f t="shared" si="19"/>
        <v>9.019677666636186</v>
      </c>
      <c r="D136" s="17">
        <f t="shared" si="20"/>
        <v>0.0052957942009670715</v>
      </c>
      <c r="E136" s="2">
        <f t="shared" si="21"/>
        <v>77.46049696017384</v>
      </c>
      <c r="F136" s="24">
        <f t="shared" si="22"/>
        <v>0.2231029510285018</v>
      </c>
      <c r="G136" s="2">
        <f t="shared" si="15"/>
        <v>18.9536411987497</v>
      </c>
      <c r="H136" s="24">
        <f t="shared" si="23"/>
        <v>9.336756330020954</v>
      </c>
      <c r="I136" s="5">
        <f t="shared" si="24"/>
        <v>0.0034164489458375787</v>
      </c>
      <c r="J136" s="16">
        <f t="shared" si="25"/>
        <v>0.02222080615187899</v>
      </c>
      <c r="K136" s="1" t="b">
        <f t="shared" si="26"/>
        <v>0</v>
      </c>
      <c r="L136" s="24">
        <f t="shared" si="16"/>
        <v>0</v>
      </c>
      <c r="W136" s="1">
        <f t="shared" si="27"/>
      </c>
      <c r="X136" s="24">
        <f t="shared" si="28"/>
      </c>
    </row>
    <row r="137" spans="1:24" ht="12.75">
      <c r="A137" s="25">
        <f t="shared" si="17"/>
        <v>1.1100000000000008</v>
      </c>
      <c r="B137" s="17">
        <f t="shared" si="18"/>
        <v>8.564069345770076</v>
      </c>
      <c r="C137" s="17">
        <f t="shared" si="19"/>
        <v>9.019730624578196</v>
      </c>
      <c r="D137" s="17">
        <f t="shared" si="20"/>
        <v>0.00482299518654577</v>
      </c>
      <c r="E137" s="2">
        <f t="shared" si="21"/>
        <v>77.46095176007442</v>
      </c>
      <c r="F137" s="24">
        <f t="shared" si="22"/>
        <v>0.22309375974520035</v>
      </c>
      <c r="G137" s="2">
        <f t="shared" si="15"/>
        <v>18.95297158940456</v>
      </c>
      <c r="H137" s="24">
        <f t="shared" si="23"/>
        <v>9.336811149651828</v>
      </c>
      <c r="I137" s="5">
        <f t="shared" si="24"/>
        <v>0.0031114345073892163</v>
      </c>
      <c r="J137" s="16">
        <f t="shared" si="25"/>
        <v>0.02023697240578352</v>
      </c>
      <c r="K137" s="1" t="b">
        <f t="shared" si="26"/>
        <v>0</v>
      </c>
      <c r="L137" s="24">
        <f t="shared" si="16"/>
        <v>0</v>
      </c>
      <c r="W137" s="1">
        <f t="shared" si="27"/>
      </c>
      <c r="X137" s="24">
        <f t="shared" si="28"/>
      </c>
    </row>
    <row r="138" spans="1:24" ht="12.75">
      <c r="A138" s="25">
        <f t="shared" si="17"/>
        <v>1.1200000000000008</v>
      </c>
      <c r="B138" s="17">
        <f t="shared" si="18"/>
        <v>8.654266893165618</v>
      </c>
      <c r="C138" s="17">
        <f t="shared" si="19"/>
        <v>9.019778854530061</v>
      </c>
      <c r="D138" s="17">
        <f t="shared" si="20"/>
        <v>0.004392406820746037</v>
      </c>
      <c r="E138" s="2">
        <f t="shared" si="21"/>
        <v>77.46136595625502</v>
      </c>
      <c r="F138" s="24">
        <f t="shared" si="22"/>
        <v>0.22308538904319816</v>
      </c>
      <c r="G138" s="2">
        <f t="shared" si="15"/>
        <v>18.95236176158158</v>
      </c>
      <c r="H138" s="24">
        <f t="shared" si="23"/>
        <v>9.336861075084311</v>
      </c>
      <c r="I138" s="5">
        <f t="shared" si="24"/>
        <v>0.0028336512113166686</v>
      </c>
      <c r="J138" s="16">
        <f t="shared" si="25"/>
        <v>0.018430251780963358</v>
      </c>
      <c r="K138" s="1" t="b">
        <f t="shared" si="26"/>
        <v>0</v>
      </c>
      <c r="L138" s="24">
        <f t="shared" si="16"/>
        <v>0</v>
      </c>
      <c r="W138" s="1">
        <f t="shared" si="27"/>
      </c>
      <c r="X138" s="24">
        <f t="shared" si="28"/>
      </c>
    </row>
    <row r="139" spans="1:24" ht="12.75">
      <c r="A139" s="25">
        <f t="shared" si="17"/>
        <v>1.1300000000000008</v>
      </c>
      <c r="B139" s="17">
        <f t="shared" si="18"/>
        <v>8.74446490133126</v>
      </c>
      <c r="C139" s="17">
        <f t="shared" si="19"/>
        <v>9.019822778598268</v>
      </c>
      <c r="D139" s="17">
        <f t="shared" si="20"/>
        <v>0.004000260612483857</v>
      </c>
      <c r="E139" s="2">
        <f t="shared" si="21"/>
        <v>77.461743173743</v>
      </c>
      <c r="F139" s="24">
        <f t="shared" si="22"/>
        <v>0.22307776566246776</v>
      </c>
      <c r="G139" s="2">
        <f t="shared" si="15"/>
        <v>18.951806378093636</v>
      </c>
      <c r="H139" s="24">
        <f t="shared" si="23"/>
        <v>9.336906543263666</v>
      </c>
      <c r="I139" s="5">
        <f t="shared" si="24"/>
        <v>0.002580667910041046</v>
      </c>
      <c r="J139" s="16">
        <f t="shared" si="25"/>
        <v>0.016784831935268252</v>
      </c>
      <c r="K139" s="1" t="b">
        <f t="shared" si="26"/>
        <v>0</v>
      </c>
      <c r="L139" s="24">
        <f t="shared" si="16"/>
        <v>0</v>
      </c>
      <c r="W139" s="1">
        <f t="shared" si="27"/>
      </c>
      <c r="X139" s="24">
        <f t="shared" si="28"/>
      </c>
    </row>
    <row r="140" spans="1:24" ht="12.75">
      <c r="A140" s="25">
        <f t="shared" si="17"/>
        <v>1.1400000000000008</v>
      </c>
      <c r="B140" s="17">
        <f t="shared" si="18"/>
        <v>8.834663329130272</v>
      </c>
      <c r="C140" s="17">
        <f t="shared" si="19"/>
        <v>9.019862781204393</v>
      </c>
      <c r="D140" s="17">
        <f t="shared" si="20"/>
        <v>0.003643124514808653</v>
      </c>
      <c r="E140" s="2">
        <f t="shared" si="21"/>
        <v>77.46208671392978</v>
      </c>
      <c r="F140" s="24">
        <f t="shared" si="22"/>
        <v>0.22307082288350474</v>
      </c>
      <c r="G140" s="2">
        <f t="shared" si="15"/>
        <v>18.951300578248016</v>
      </c>
      <c r="H140" s="24">
        <f t="shared" si="23"/>
        <v>9.336947952125465</v>
      </c>
      <c r="I140" s="5">
        <f t="shared" si="24"/>
        <v>0.002350270504453586</v>
      </c>
      <c r="J140" s="16">
        <f t="shared" si="25"/>
        <v>0.0152863122241303</v>
      </c>
      <c r="K140" s="1" t="b">
        <f t="shared" si="26"/>
        <v>0</v>
      </c>
      <c r="L140" s="24">
        <f t="shared" si="16"/>
        <v>0</v>
      </c>
      <c r="W140" s="1">
        <f t="shared" si="27"/>
      </c>
      <c r="X140" s="24">
        <f t="shared" si="28"/>
      </c>
    </row>
    <row r="141" spans="1:24" ht="12.75">
      <c r="A141" s="25">
        <f t="shared" si="17"/>
        <v>1.1500000000000008</v>
      </c>
      <c r="B141" s="17">
        <f t="shared" si="18"/>
        <v>8.924862139098542</v>
      </c>
      <c r="C141" s="17">
        <f t="shared" si="19"/>
        <v>9.019899212449541</v>
      </c>
      <c r="D141" s="17">
        <f t="shared" si="20"/>
        <v>0.003317872887856882</v>
      </c>
      <c r="E141" s="2">
        <f t="shared" si="21"/>
        <v>77.4623995834644</v>
      </c>
      <c r="F141" s="24">
        <f t="shared" si="22"/>
        <v>0.22306449994340416</v>
      </c>
      <c r="G141" s="2">
        <f t="shared" si="15"/>
        <v>18.95083993530608</v>
      </c>
      <c r="H141" s="24">
        <f t="shared" si="23"/>
        <v>9.336985664078298</v>
      </c>
      <c r="I141" s="5">
        <f t="shared" si="24"/>
        <v>0.00214044256630088</v>
      </c>
      <c r="J141" s="16">
        <f t="shared" si="25"/>
        <v>0.013921577667081464</v>
      </c>
      <c r="K141" s="1" t="b">
        <f t="shared" si="26"/>
        <v>0</v>
      </c>
      <c r="L141" s="24">
        <f t="shared" si="16"/>
        <v>0</v>
      </c>
      <c r="W141" s="1">
        <f t="shared" si="27"/>
      </c>
      <c r="X141" s="24">
        <f t="shared" si="28"/>
      </c>
    </row>
    <row r="142" spans="1:24" ht="12.75">
      <c r="A142" s="25">
        <f t="shared" si="17"/>
        <v>1.1600000000000008</v>
      </c>
      <c r="B142" s="17">
        <f t="shared" si="18"/>
        <v>9.01506129711668</v>
      </c>
      <c r="C142" s="17">
        <f t="shared" si="19"/>
        <v>9.01993239117842</v>
      </c>
      <c r="D142" s="17">
        <f t="shared" si="20"/>
        <v>0.0030216591431792656</v>
      </c>
      <c r="E142" s="2">
        <f t="shared" si="21"/>
        <v>77.46268452056775</v>
      </c>
      <c r="F142" s="24">
        <f t="shared" si="22"/>
        <v>0.2230587415040627</v>
      </c>
      <c r="G142" s="2">
        <f t="shared" si="15"/>
        <v>18.95042041774036</v>
      </c>
      <c r="H142" s="24">
        <f t="shared" si="23"/>
        <v>9.337020009175577</v>
      </c>
      <c r="I142" s="5">
        <f t="shared" si="24"/>
        <v>0.0019493476903773154</v>
      </c>
      <c r="J142" s="16">
        <f t="shared" si="25"/>
        <v>0.01267868416513958</v>
      </c>
      <c r="K142" s="1" t="b">
        <f t="shared" si="26"/>
        <v>0</v>
      </c>
      <c r="L142" s="24">
        <f t="shared" si="16"/>
        <v>0</v>
      </c>
      <c r="W142" s="1">
        <f t="shared" si="27"/>
      </c>
      <c r="X142" s="24">
        <f t="shared" si="28"/>
      </c>
    </row>
    <row r="143" spans="1:24" ht="12.75">
      <c r="A143" s="25">
        <f t="shared" si="17"/>
        <v>1.1700000000000008</v>
      </c>
      <c r="B143" s="17">
        <f t="shared" si="18"/>
        <v>9.105260772111421</v>
      </c>
      <c r="C143" s="17">
        <f t="shared" si="19"/>
        <v>9.019962607769852</v>
      </c>
      <c r="D143" s="17">
        <f t="shared" si="20"/>
        <v>0.0027518908306955856</v>
      </c>
      <c r="E143" s="2">
        <f t="shared" si="21"/>
        <v>77.4629440189972</v>
      </c>
      <c r="F143" s="24">
        <f t="shared" si="22"/>
        <v>0.2230534971678649</v>
      </c>
      <c r="G143" s="2">
        <f t="shared" si="15"/>
        <v>18.950038353951015</v>
      </c>
      <c r="H143" s="24">
        <f t="shared" si="23"/>
        <v>9.337051288004128</v>
      </c>
      <c r="I143" s="5">
        <f t="shared" si="24"/>
        <v>0.0017753134224797143</v>
      </c>
      <c r="J143" s="16">
        <f t="shared" si="25"/>
        <v>0.01154675396729981</v>
      </c>
      <c r="K143" s="1" t="b">
        <f t="shared" si="26"/>
        <v>0</v>
      </c>
      <c r="L143" s="24">
        <f t="shared" si="16"/>
        <v>0</v>
      </c>
      <c r="W143" s="1">
        <f t="shared" si="27"/>
      </c>
      <c r="X143" s="24">
        <f t="shared" si="28"/>
      </c>
    </row>
    <row r="144" spans="1:24" ht="12.75">
      <c r="A144" s="25">
        <f t="shared" si="17"/>
        <v>1.1800000000000008</v>
      </c>
      <c r="B144" s="17">
        <f t="shared" si="18"/>
        <v>9.195460535783662</v>
      </c>
      <c r="C144" s="17">
        <f t="shared" si="19"/>
        <v>9.01999012667816</v>
      </c>
      <c r="D144" s="17">
        <f t="shared" si="20"/>
        <v>0.0025062069496635674</v>
      </c>
      <c r="E144" s="2">
        <f t="shared" si="21"/>
        <v>77.463180349872</v>
      </c>
      <c r="F144" s="24">
        <f t="shared" si="22"/>
        <v>0.2230487210366028</v>
      </c>
      <c r="G144" s="2">
        <f t="shared" si="15"/>
        <v>18.94969040013196</v>
      </c>
      <c r="H144" s="24">
        <f t="shared" si="23"/>
        <v>9.33707977431493</v>
      </c>
      <c r="I144" s="5">
        <f t="shared" si="24"/>
        <v>0.0016168166220782924</v>
      </c>
      <c r="J144" s="16">
        <f t="shared" si="25"/>
        <v>0.010515880468843837</v>
      </c>
      <c r="K144" s="1" t="b">
        <f t="shared" si="26"/>
        <v>0</v>
      </c>
      <c r="L144" s="24">
        <f t="shared" si="16"/>
        <v>0</v>
      </c>
      <c r="W144" s="1">
        <f t="shared" si="27"/>
      </c>
      <c r="X144" s="24">
        <f t="shared" si="28"/>
      </c>
    </row>
    <row r="145" spans="1:24" ht="12.75">
      <c r="A145" s="25">
        <f t="shared" si="17"/>
        <v>1.1900000000000008</v>
      </c>
      <c r="B145" s="17">
        <f t="shared" si="18"/>
        <v>9.28566056236079</v>
      </c>
      <c r="C145" s="17">
        <f t="shared" si="19"/>
        <v>9.020015188747657</v>
      </c>
      <c r="D145" s="17">
        <f t="shared" si="20"/>
        <v>0.002282457285165328</v>
      </c>
      <c r="E145" s="2">
        <f t="shared" si="21"/>
        <v>77.46339558154988</v>
      </c>
      <c r="F145" s="24">
        <f t="shared" si="22"/>
        <v>0.22304437130977942</v>
      </c>
      <c r="G145" s="2">
        <f t="shared" si="15"/>
        <v>18.94937351100623</v>
      </c>
      <c r="H145" s="24">
        <f t="shared" si="23"/>
        <v>9.33710571741896</v>
      </c>
      <c r="I145" s="5">
        <f t="shared" si="24"/>
        <v>0.0014724701319390001</v>
      </c>
      <c r="J145" s="16">
        <f t="shared" si="25"/>
        <v>0.009577041508588277</v>
      </c>
      <c r="K145" s="1" t="b">
        <f t="shared" si="26"/>
        <v>0</v>
      </c>
      <c r="L145" s="24">
        <f t="shared" si="16"/>
        <v>0</v>
      </c>
      <c r="W145" s="1">
        <f t="shared" si="27"/>
      </c>
      <c r="X145" s="24">
        <f t="shared" si="28"/>
      </c>
    </row>
    <row r="146" spans="1:24" ht="12.75">
      <c r="A146" s="25">
        <f t="shared" si="17"/>
        <v>1.2000000000000008</v>
      </c>
      <c r="B146" s="17">
        <f t="shared" si="18"/>
        <v>9.375860828371131</v>
      </c>
      <c r="C146" s="17">
        <f t="shared" si="19"/>
        <v>9.020038013320509</v>
      </c>
      <c r="D146" s="17">
        <f t="shared" si="20"/>
        <v>0.002078683589672972</v>
      </c>
      <c r="E146" s="2">
        <f t="shared" si="21"/>
        <v>77.46359159772932</v>
      </c>
      <c r="F146" s="24">
        <f t="shared" si="22"/>
        <v>0.22304040991877072</v>
      </c>
      <c r="G146" s="2">
        <f t="shared" si="15"/>
        <v>18.94908491317367</v>
      </c>
      <c r="H146" s="24">
        <f t="shared" si="23"/>
        <v>9.33712934436916</v>
      </c>
      <c r="I146" s="5">
        <f t="shared" si="24"/>
        <v>0.0013410106377245484</v>
      </c>
      <c r="J146" s="16">
        <f t="shared" si="25"/>
        <v>0.008722020407964543</v>
      </c>
      <c r="K146" s="1" t="b">
        <f t="shared" si="26"/>
        <v>0</v>
      </c>
      <c r="L146" s="24">
        <f t="shared" si="16"/>
        <v>0</v>
      </c>
      <c r="W146" s="1">
        <f t="shared" si="27"/>
      </c>
      <c r="X146" s="24">
        <f t="shared" si="28"/>
      </c>
    </row>
    <row r="147" spans="1:24" ht="12.75">
      <c r="A147" s="25">
        <f t="shared" si="17"/>
        <v>1.2100000000000009</v>
      </c>
      <c r="B147" s="17">
        <f t="shared" si="18"/>
        <v>9.466061312438516</v>
      </c>
      <c r="C147" s="17">
        <f t="shared" si="19"/>
        <v>9.020058800156406</v>
      </c>
      <c r="D147" s="17">
        <f t="shared" si="20"/>
        <v>0.0018931024444903944</v>
      </c>
      <c r="E147" s="2">
        <f t="shared" si="21"/>
        <v>77.46377011393558</v>
      </c>
      <c r="F147" s="24">
        <f t="shared" si="22"/>
        <v>0.2230368021936511</v>
      </c>
      <c r="G147" s="2">
        <f t="shared" si="15"/>
        <v>18.94882208083834</v>
      </c>
      <c r="H147" s="24">
        <f t="shared" si="23"/>
        <v>9.337150861947594</v>
      </c>
      <c r="I147" s="5">
        <f t="shared" si="24"/>
        <v>0.0012212876115327204</v>
      </c>
      <c r="J147" s="16">
        <f t="shared" si="25"/>
        <v>0.007943334058749401</v>
      </c>
      <c r="K147" s="1" t="b">
        <f t="shared" si="26"/>
        <v>0</v>
      </c>
      <c r="L147" s="24">
        <f t="shared" si="16"/>
        <v>0</v>
      </c>
      <c r="W147" s="1">
        <f t="shared" si="27"/>
      </c>
      <c r="X147" s="24">
        <f t="shared" si="28"/>
      </c>
    </row>
    <row r="148" spans="1:24" ht="12.75">
      <c r="A148" s="25">
        <f t="shared" si="17"/>
        <v>1.2200000000000009</v>
      </c>
      <c r="B148" s="17">
        <f t="shared" si="18"/>
        <v>9.556261995095202</v>
      </c>
      <c r="C148" s="17">
        <f t="shared" si="19"/>
        <v>9.02007773118085</v>
      </c>
      <c r="D148" s="17">
        <f t="shared" si="20"/>
        <v>0.00172408965134509</v>
      </c>
      <c r="E148" s="2">
        <f t="shared" si="21"/>
        <v>77.46393269253491</v>
      </c>
      <c r="F148" s="24">
        <f t="shared" si="22"/>
        <v>0.22303351655976408</v>
      </c>
      <c r="G148" s="2">
        <f t="shared" si="15"/>
        <v>18.948582713702837</v>
      </c>
      <c r="H148" s="24">
        <f t="shared" si="23"/>
        <v>9.33717045847519</v>
      </c>
      <c r="I148" s="5">
        <f t="shared" si="24"/>
        <v>0.0011122532425413092</v>
      </c>
      <c r="J148" s="16">
        <f t="shared" si="25"/>
        <v>0.007234167431204922</v>
      </c>
      <c r="K148" s="1" t="b">
        <f t="shared" si="26"/>
        <v>0</v>
      </c>
      <c r="L148" s="24">
        <f t="shared" si="16"/>
        <v>0</v>
      </c>
      <c r="W148" s="1">
        <f t="shared" si="27"/>
      </c>
      <c r="X148" s="24">
        <f t="shared" si="28"/>
      </c>
    </row>
    <row r="149" spans="1:24" ht="12.75">
      <c r="A149" s="25">
        <f t="shared" si="17"/>
        <v>1.2300000000000009</v>
      </c>
      <c r="B149" s="17">
        <f t="shared" si="18"/>
        <v>9.646462858611493</v>
      </c>
      <c r="C149" s="17">
        <f t="shared" si="19"/>
        <v>9.020094972077363</v>
      </c>
      <c r="D149" s="17">
        <f t="shared" si="20"/>
        <v>0.001570166017419113</v>
      </c>
      <c r="E149" s="2">
        <f t="shared" si="21"/>
        <v>77.4640807564083</v>
      </c>
      <c r="F149" s="24">
        <f t="shared" si="22"/>
        <v>0.22303052426138142</v>
      </c>
      <c r="G149" s="2">
        <f t="shared" si="15"/>
        <v>18.94836471683616</v>
      </c>
      <c r="H149" s="24">
        <f t="shared" si="23"/>
        <v>9.337188305459929</v>
      </c>
      <c r="I149" s="5">
        <f t="shared" si="24"/>
        <v>0.001012953266583436</v>
      </c>
      <c r="J149" s="16">
        <f t="shared" si="25"/>
        <v>0.006588313928997957</v>
      </c>
      <c r="K149" s="1" t="b">
        <f t="shared" si="26"/>
        <v>0</v>
      </c>
      <c r="L149" s="24">
        <f t="shared" si="16"/>
        <v>0</v>
      </c>
      <c r="W149" s="1">
        <f t="shared" si="27"/>
      </c>
      <c r="X149" s="24">
        <f t="shared" si="28"/>
      </c>
    </row>
    <row r="150" spans="1:24" ht="12.75">
      <c r="A150" s="25">
        <f t="shared" si="17"/>
        <v>1.2400000000000009</v>
      </c>
      <c r="B150" s="17">
        <f t="shared" si="18"/>
        <v>9.736663886840567</v>
      </c>
      <c r="C150" s="17">
        <f t="shared" si="19"/>
        <v>9.020110673737538</v>
      </c>
      <c r="D150" s="17">
        <f t="shared" si="20"/>
        <v>0.0014299844096581887</v>
      </c>
      <c r="E150" s="2">
        <f t="shared" si="21"/>
        <v>77.46421560140445</v>
      </c>
      <c r="F150" s="24">
        <f t="shared" si="22"/>
        <v>0.22302779911003479</v>
      </c>
      <c r="G150" s="2">
        <f t="shared" si="15"/>
        <v>18.948166182338984</v>
      </c>
      <c r="H150" s="24">
        <f t="shared" si="23"/>
        <v>9.337204559097858</v>
      </c>
      <c r="I150" s="5">
        <f t="shared" si="24"/>
        <v>0.0009225186144875757</v>
      </c>
      <c r="J150" s="16">
        <f t="shared" si="25"/>
        <v>0.006000121069927752</v>
      </c>
      <c r="K150" s="1" t="b">
        <f t="shared" si="26"/>
        <v>0</v>
      </c>
      <c r="L150" s="24">
        <f t="shared" si="16"/>
        <v>0</v>
      </c>
      <c r="W150" s="1">
        <f t="shared" si="27"/>
      </c>
      <c r="X150" s="24">
        <f t="shared" si="28"/>
      </c>
    </row>
    <row r="151" spans="1:24" ht="12.75">
      <c r="A151" s="25">
        <f t="shared" si="17"/>
        <v>1.2500000000000009</v>
      </c>
      <c r="B151" s="17">
        <f t="shared" si="18"/>
        <v>9.826865065077163</v>
      </c>
      <c r="C151" s="17">
        <f t="shared" si="19"/>
        <v>9.020124973581634</v>
      </c>
      <c r="D151" s="17">
        <f t="shared" si="20"/>
        <v>0.0013023179645734193</v>
      </c>
      <c r="E151" s="2">
        <f t="shared" si="21"/>
        <v>77.46433840768101</v>
      </c>
      <c r="F151" s="24">
        <f t="shared" si="22"/>
        <v>0.22302531725531655</v>
      </c>
      <c r="G151" s="2">
        <f t="shared" si="15"/>
        <v>18.947985372645917</v>
      </c>
      <c r="H151" s="24">
        <f t="shared" si="23"/>
        <v>9.337219361640123</v>
      </c>
      <c r="I151" s="5">
        <f t="shared" si="24"/>
        <v>0.0008401578060600806</v>
      </c>
      <c r="J151" s="16">
        <f t="shared" si="25"/>
        <v>0.005464441015024914</v>
      </c>
      <c r="K151" s="1" t="b">
        <f t="shared" si="26"/>
        <v>0</v>
      </c>
      <c r="L151" s="24">
        <f t="shared" si="16"/>
        <v>0</v>
      </c>
      <c r="W151" s="1">
        <f t="shared" si="27"/>
      </c>
      <c r="X151" s="24">
        <f t="shared" si="28"/>
      </c>
    </row>
    <row r="152" spans="1:24" ht="12.75">
      <c r="A152" s="25">
        <f t="shared" si="17"/>
        <v>1.260000000000001</v>
      </c>
      <c r="B152" s="17">
        <f t="shared" si="18"/>
        <v>9.917066379928878</v>
      </c>
      <c r="C152" s="17">
        <f t="shared" si="19"/>
        <v>9.02013799676128</v>
      </c>
      <c r="D152" s="17">
        <f t="shared" si="20"/>
        <v>0.0011860493508964176</v>
      </c>
      <c r="E152" s="2">
        <f t="shared" si="21"/>
        <v>77.46445025003334</v>
      </c>
      <c r="F152" s="24">
        <f t="shared" si="22"/>
        <v>0.2230230569761389</v>
      </c>
      <c r="G152" s="2">
        <f t="shared" si="15"/>
        <v>18.94782070531815</v>
      </c>
      <c r="H152" s="24">
        <f t="shared" si="23"/>
        <v>9.337232842637947</v>
      </c>
      <c r="I152" s="5">
        <f t="shared" si="24"/>
        <v>0.0007651500229793102</v>
      </c>
      <c r="J152" s="16">
        <f t="shared" si="25"/>
        <v>0.0049765855153545225</v>
      </c>
      <c r="K152" s="1" t="b">
        <f t="shared" si="26"/>
        <v>0</v>
      </c>
      <c r="L152" s="24">
        <f t="shared" si="16"/>
        <v>0</v>
      </c>
      <c r="W152" s="1">
        <f t="shared" si="27"/>
      </c>
      <c r="X152" s="24">
        <f t="shared" si="28"/>
      </c>
    </row>
    <row r="153" spans="1:24" ht="12.75">
      <c r="A153" s="25">
        <f t="shared" si="17"/>
        <v>1.270000000000001</v>
      </c>
      <c r="B153" s="17">
        <f t="shared" si="18"/>
        <v>10.007267819198958</v>
      </c>
      <c r="C153" s="17">
        <f t="shared" si="19"/>
        <v>9.020149857254788</v>
      </c>
      <c r="D153" s="17">
        <f t="shared" si="20"/>
        <v>0.001080160990658247</v>
      </c>
      <c r="E153" s="2">
        <f t="shared" si="21"/>
        <v>77.46455210730089</v>
      </c>
      <c r="F153" s="24">
        <f t="shared" si="22"/>
        <v>0.22302099849063525</v>
      </c>
      <c r="G153" s="2">
        <f t="shared" si="15"/>
        <v>18.947670739194283</v>
      </c>
      <c r="H153" s="24">
        <f t="shared" si="23"/>
        <v>9.337245120076448</v>
      </c>
      <c r="I153" s="5">
        <f t="shared" si="24"/>
        <v>0.0006968388003401131</v>
      </c>
      <c r="J153" s="16">
        <f t="shared" si="25"/>
        <v>0.004532284880302833</v>
      </c>
      <c r="K153" s="1" t="b">
        <f t="shared" si="26"/>
        <v>0</v>
      </c>
      <c r="L153" s="24">
        <f t="shared" si="16"/>
        <v>0</v>
      </c>
      <c r="W153" s="1">
        <f t="shared" si="27"/>
        <v>10</v>
      </c>
      <c r="X153" s="24">
        <f t="shared" si="28"/>
        <v>1.2691942679343298</v>
      </c>
    </row>
    <row r="154" spans="1:24" ht="12.75">
      <c r="A154" s="25">
        <f t="shared" si="17"/>
        <v>1.280000000000001</v>
      </c>
      <c r="B154" s="17">
        <f t="shared" si="18"/>
        <v>10.097469371779555</v>
      </c>
      <c r="C154" s="17">
        <f t="shared" si="19"/>
        <v>9.020160658864695</v>
      </c>
      <c r="D154" s="17">
        <f t="shared" si="20"/>
        <v>0.0009837261534215197</v>
      </c>
      <c r="E154" s="2">
        <f t="shared" si="21"/>
        <v>77.46464487093417</v>
      </c>
      <c r="F154" s="24">
        <f t="shared" si="22"/>
        <v>0.22301912378302782</v>
      </c>
      <c r="G154" s="2">
        <f t="shared" si="15"/>
        <v>18.947534161777163</v>
      </c>
      <c r="H154" s="24">
        <f t="shared" si="23"/>
        <v>9.337256301407244</v>
      </c>
      <c r="I154" s="5">
        <f t="shared" si="24"/>
        <v>0.0006346262812194759</v>
      </c>
      <c r="J154" s="16">
        <f t="shared" si="25"/>
        <v>0.004127650609557567</v>
      </c>
      <c r="K154" s="1" t="b">
        <f t="shared" si="26"/>
        <v>0</v>
      </c>
      <c r="L154" s="24">
        <f t="shared" si="16"/>
        <v>0</v>
      </c>
      <c r="W154" s="1">
        <f t="shared" si="27"/>
      </c>
      <c r="X154" s="24">
        <f t="shared" si="28"/>
      </c>
    </row>
    <row r="155" spans="1:24" ht="12.75">
      <c r="A155" s="25">
        <f t="shared" si="17"/>
        <v>1.290000000000001</v>
      </c>
      <c r="B155" s="17">
        <f t="shared" si="18"/>
        <v>10.18767102755451</v>
      </c>
      <c r="C155" s="17">
        <f t="shared" si="19"/>
        <v>9.020170496126228</v>
      </c>
      <c r="D155" s="17">
        <f t="shared" si="20"/>
        <v>0.0008959008456293989</v>
      </c>
      <c r="E155" s="2">
        <f t="shared" si="21"/>
        <v>77.46472935279651</v>
      </c>
      <c r="F155" s="24">
        <f t="shared" si="22"/>
        <v>0.22301741644595569</v>
      </c>
      <c r="G155" s="2">
        <f aca="true" t="shared" si="29" ref="G155:G218">($H$20-$H$19)*F155/$B$20+$H$19</f>
        <v>18.947409777747065</v>
      </c>
      <c r="H155" s="24">
        <f t="shared" si="23"/>
        <v>9.337266484488866</v>
      </c>
      <c r="I155" s="5">
        <f t="shared" si="24"/>
        <v>0.0005779679843070558</v>
      </c>
      <c r="J155" s="16">
        <f t="shared" si="25"/>
        <v>0.003759141361346704</v>
      </c>
      <c r="K155" s="1" t="b">
        <f t="shared" si="26"/>
        <v>0</v>
      </c>
      <c r="L155" s="24">
        <f aca="true" t="shared" si="30" ref="L155:L218">2*PI()*$B$13*H155-C155</f>
        <v>0</v>
      </c>
      <c r="W155" s="1">
        <f t="shared" si="27"/>
      </c>
      <c r="X155" s="24">
        <f t="shared" si="28"/>
      </c>
    </row>
    <row r="156" spans="1:24" ht="12.75">
      <c r="A156" s="25">
        <f aca="true" t="shared" si="31" ref="A156:A219">A155+$B$22</f>
        <v>1.300000000000001</v>
      </c>
      <c r="B156" s="17">
        <f aca="true" t="shared" si="32" ref="B156:B219">B155+$B$22*(C156+C155)/2</f>
        <v>10.277872777310815</v>
      </c>
      <c r="C156" s="17">
        <f aca="true" t="shared" si="33" ref="C156:C219">C155+D155*$B$22</f>
        <v>9.020179455134684</v>
      </c>
      <c r="D156" s="17">
        <f aca="true" t="shared" si="34" ref="D156:D219">IF(K156,$J$17,($B$21*$B$15*$B$14*($B$20*(1-C156*$B$15/(2*PI()*$B$13*$B$19))-$B$18)/($B$12*$B$13)))</f>
        <v>0.0008159164238827111</v>
      </c>
      <c r="E156" s="2">
        <f aca="true" t="shared" si="35" ref="E156:E219">IF(K156,$B$19*(1-F156/$B$20),H156*$B$15)</f>
        <v>77.46480629226963</v>
      </c>
      <c r="F156" s="24">
        <f aca="true" t="shared" si="36" ref="F156:F219">IF(K156,(I156/($B$15*$B$14)+$B$18),$B$20*(1-E156/$B$19))</f>
        <v>0.2230158615368768</v>
      </c>
      <c r="G156" s="2">
        <f t="shared" si="29"/>
        <v>18.947296498500204</v>
      </c>
      <c r="H156" s="24">
        <f aca="true" t="shared" si="37" ref="H156:H219">IF(K156,E156/$B$15,C156/(2*PI()*$B$13))</f>
        <v>9.337275758443214</v>
      </c>
      <c r="I156" s="5">
        <f aca="true" t="shared" si="38" ref="I156:I219">IF(K156,$H$17*$B$13,$B$15*$B$14*(F156-$B$18))</f>
        <v>0.000526368038578216</v>
      </c>
      <c r="J156" s="16">
        <f aca="true" t="shared" si="39" ref="J156:J219">$B$15*$B$14*($B$20*(1-C156*$B$15/(2*PI()*$B$13*$B$19))-$B$18)/$B$13</f>
        <v>0.003423531958232299</v>
      </c>
      <c r="K156" s="1" t="b">
        <f aca="true" t="shared" si="40" ref="K156:K219">J156&gt;IF(K155,$H$17,$H$16)</f>
        <v>0</v>
      </c>
      <c r="L156" s="24">
        <f t="shared" si="30"/>
        <v>0</v>
      </c>
      <c r="W156" s="1">
        <f aca="true" t="shared" si="41" ref="W156:W219">IF(OR(AND(B156&gt;=$I$6,B155&lt;$I$6),AND(B156&gt;=$I$7,B155&lt;$I$7),AND(B156&gt;=$I$8,B155&lt;$I$8),AND(B156&gt;=$I$9,B155&lt;$I$9),AND(B156&gt;=$I$10,B155&lt;$I$10),AND(B156&gt;=$I$11,B155&lt;$I$11)),INT(B156),"")</f>
      </c>
      <c r="X156" s="24">
        <f aca="true" t="shared" si="42" ref="X156:X219">IF(W156="","",(W156-B155)/(B156-B155)*$B$22+A155)</f>
      </c>
    </row>
    <row r="157" spans="1:24" ht="12.75">
      <c r="A157" s="25">
        <f t="shared" si="31"/>
        <v>1.310000000000001</v>
      </c>
      <c r="B157" s="17">
        <f t="shared" si="32"/>
        <v>10.368074612657983</v>
      </c>
      <c r="C157" s="17">
        <f t="shared" si="33"/>
        <v>9.020187614298923</v>
      </c>
      <c r="D157" s="17">
        <f t="shared" si="34"/>
        <v>0.0007430728679594604</v>
      </c>
      <c r="E157" s="2">
        <f t="shared" si="35"/>
        <v>77.46487636272448</v>
      </c>
      <c r="F157" s="24">
        <f t="shared" si="36"/>
        <v>0.2230144454472935</v>
      </c>
      <c r="G157" s="2">
        <f t="shared" si="29"/>
        <v>18.947193332621463</v>
      </c>
      <c r="H157" s="24">
        <f t="shared" si="37"/>
        <v>9.33728420443554</v>
      </c>
      <c r="I157" s="5">
        <f t="shared" si="38"/>
        <v>0.0004793748435179484</v>
      </c>
      <c r="J157" s="16">
        <f t="shared" si="39"/>
        <v>0.003117885161140273</v>
      </c>
      <c r="K157" s="1" t="b">
        <f t="shared" si="40"/>
        <v>0</v>
      </c>
      <c r="L157" s="24">
        <f t="shared" si="30"/>
        <v>0</v>
      </c>
      <c r="W157" s="1">
        <f t="shared" si="41"/>
      </c>
      <c r="X157" s="24">
        <f t="shared" si="42"/>
      </c>
    </row>
    <row r="158" spans="1:24" ht="12.75">
      <c r="A158" s="25">
        <f t="shared" si="31"/>
        <v>1.320000000000001</v>
      </c>
      <c r="B158" s="17">
        <f t="shared" si="32"/>
        <v>10.458276525954616</v>
      </c>
      <c r="C158" s="17">
        <f t="shared" si="33"/>
        <v>9.020195045027602</v>
      </c>
      <c r="D158" s="17">
        <f t="shared" si="34"/>
        <v>0.0006767326541397257</v>
      </c>
      <c r="E158" s="2">
        <f t="shared" si="35"/>
        <v>77.4649401774147</v>
      </c>
      <c r="F158" s="24">
        <f t="shared" si="36"/>
        <v>0.22301315578365058</v>
      </c>
      <c r="G158" s="2">
        <f t="shared" si="29"/>
        <v>18.947099377207504</v>
      </c>
      <c r="H158" s="24">
        <f t="shared" si="37"/>
        <v>9.337291896384809</v>
      </c>
      <c r="I158" s="5">
        <f t="shared" si="38"/>
        <v>0.0004365771167005892</v>
      </c>
      <c r="J158" s="16">
        <f t="shared" si="39"/>
        <v>0.0028395259622323293</v>
      </c>
      <c r="K158" s="1" t="b">
        <f t="shared" si="40"/>
        <v>0</v>
      </c>
      <c r="L158" s="24">
        <f t="shared" si="30"/>
        <v>0</v>
      </c>
      <c r="W158" s="1">
        <f t="shared" si="41"/>
      </c>
      <c r="X158" s="24">
        <f t="shared" si="42"/>
      </c>
    </row>
    <row r="159" spans="1:24" ht="12.75">
      <c r="A159" s="25">
        <f t="shared" si="31"/>
        <v>1.330000000000001</v>
      </c>
      <c r="B159" s="17">
        <f t="shared" si="32"/>
        <v>10.548478510241525</v>
      </c>
      <c r="C159" s="17">
        <f t="shared" si="33"/>
        <v>9.020201812354143</v>
      </c>
      <c r="D159" s="17">
        <f t="shared" si="34"/>
        <v>0.0006163151757323895</v>
      </c>
      <c r="E159" s="2">
        <f t="shared" si="35"/>
        <v>77.46499829484377</v>
      </c>
      <c r="F159" s="24">
        <f t="shared" si="36"/>
        <v>0.22301198125886587</v>
      </c>
      <c r="G159" s="2">
        <f t="shared" si="29"/>
        <v>18.947013809964485</v>
      </c>
      <c r="H159" s="24">
        <f t="shared" si="37"/>
        <v>9.337298901610634</v>
      </c>
      <c r="I159" s="5">
        <f t="shared" si="38"/>
        <v>0.0003976002942154524</v>
      </c>
      <c r="J159" s="16">
        <f t="shared" si="39"/>
        <v>0.002586018173800975</v>
      </c>
      <c r="K159" s="1" t="b">
        <f t="shared" si="40"/>
        <v>0</v>
      </c>
      <c r="L159" s="24">
        <f t="shared" si="30"/>
        <v>0</v>
      </c>
      <c r="W159" s="1">
        <f t="shared" si="41"/>
      </c>
      <c r="X159" s="24">
        <f t="shared" si="42"/>
      </c>
    </row>
    <row r="160" spans="1:24" ht="12.75">
      <c r="A160" s="25">
        <f t="shared" si="31"/>
        <v>1.340000000000001</v>
      </c>
      <c r="B160" s="17">
        <f t="shared" si="32"/>
        <v>10.638680559180825</v>
      </c>
      <c r="C160" s="17">
        <f t="shared" si="33"/>
        <v>9.020207975505901</v>
      </c>
      <c r="D160" s="17">
        <f t="shared" si="34"/>
        <v>0.0005612916614751091</v>
      </c>
      <c r="E160" s="2">
        <f t="shared" si="35"/>
        <v>77.46505122365295</v>
      </c>
      <c r="F160" s="24">
        <f t="shared" si="36"/>
        <v>0.2230109115935485</v>
      </c>
      <c r="G160" s="2">
        <f t="shared" si="29"/>
        <v>18.94693588201153</v>
      </c>
      <c r="H160" s="24">
        <f t="shared" si="37"/>
        <v>9.337305281422454</v>
      </c>
      <c r="I160" s="5">
        <f t="shared" si="38"/>
        <v>0.00036210325257212826</v>
      </c>
      <c r="J160" s="16">
        <f t="shared" si="39"/>
        <v>0.0023551431062081097</v>
      </c>
      <c r="K160" s="1" t="b">
        <f t="shared" si="40"/>
        <v>0</v>
      </c>
      <c r="L160" s="24">
        <f t="shared" si="30"/>
        <v>0</v>
      </c>
      <c r="W160" s="1">
        <f t="shared" si="41"/>
      </c>
      <c r="X160" s="24">
        <f t="shared" si="42"/>
      </c>
    </row>
    <row r="161" spans="1:24" ht="12.75">
      <c r="A161" s="25">
        <f t="shared" si="31"/>
        <v>1.350000000000001</v>
      </c>
      <c r="B161" s="17">
        <f t="shared" si="32"/>
        <v>10.728882667000468</v>
      </c>
      <c r="C161" s="17">
        <f t="shared" si="33"/>
        <v>9.020213588422516</v>
      </c>
      <c r="D161" s="17">
        <f t="shared" si="34"/>
        <v>0.0005111805479629101</v>
      </c>
      <c r="E161" s="2">
        <f t="shared" si="35"/>
        <v>77.4650994270729</v>
      </c>
      <c r="F161" s="24">
        <f t="shared" si="36"/>
        <v>0.22300993742603376</v>
      </c>
      <c r="G161" s="2">
        <f t="shared" si="29"/>
        <v>18.946864911326564</v>
      </c>
      <c r="H161" s="24">
        <f t="shared" si="37"/>
        <v>9.337311091656108</v>
      </c>
      <c r="I161" s="5">
        <f t="shared" si="38"/>
        <v>0.0003297753231941229</v>
      </c>
      <c r="J161" s="16">
        <f t="shared" si="39"/>
        <v>0.0021448801508980194</v>
      </c>
      <c r="K161" s="1" t="b">
        <f t="shared" si="40"/>
        <v>0</v>
      </c>
      <c r="L161" s="24">
        <f t="shared" si="30"/>
        <v>0</v>
      </c>
      <c r="W161" s="1">
        <f t="shared" si="41"/>
      </c>
      <c r="X161" s="24">
        <f t="shared" si="42"/>
      </c>
    </row>
    <row r="162" spans="1:24" ht="12.75">
      <c r="A162" s="25">
        <f t="shared" si="31"/>
        <v>1.360000000000001</v>
      </c>
      <c r="B162" s="17">
        <f t="shared" si="32"/>
        <v>10.81908482844372</v>
      </c>
      <c r="C162" s="17">
        <f t="shared" si="33"/>
        <v>9.020218700227996</v>
      </c>
      <c r="D162" s="17">
        <f t="shared" si="34"/>
        <v>0.0004655432648492823</v>
      </c>
      <c r="E162" s="2">
        <f t="shared" si="35"/>
        <v>77.46514332697791</v>
      </c>
      <c r="F162" s="24">
        <f t="shared" si="36"/>
        <v>0.22300905023044867</v>
      </c>
      <c r="G162" s="2">
        <f t="shared" si="29"/>
        <v>18.94680027677715</v>
      </c>
      <c r="H162" s="24">
        <f t="shared" si="37"/>
        <v>9.337316383162516</v>
      </c>
      <c r="I162" s="5">
        <f t="shared" si="38"/>
        <v>0.0003003335734077352</v>
      </c>
      <c r="J162" s="16">
        <f t="shared" si="39"/>
        <v>0.0019533890953767983</v>
      </c>
      <c r="K162" s="1" t="b">
        <f t="shared" si="40"/>
        <v>0</v>
      </c>
      <c r="L162" s="24">
        <f t="shared" si="30"/>
        <v>0</v>
      </c>
      <c r="W162" s="1">
        <f t="shared" si="41"/>
      </c>
      <c r="X162" s="24">
        <f t="shared" si="42"/>
      </c>
    </row>
    <row r="163" spans="1:24" ht="12.75">
      <c r="A163" s="25">
        <f t="shared" si="31"/>
        <v>1.370000000000001</v>
      </c>
      <c r="B163" s="17">
        <f t="shared" si="32"/>
        <v>10.909287038723164</v>
      </c>
      <c r="C163" s="17">
        <f t="shared" si="33"/>
        <v>9.020223355660645</v>
      </c>
      <c r="D163" s="17">
        <f t="shared" si="34"/>
        <v>0.0004239803965664748</v>
      </c>
      <c r="E163" s="2">
        <f t="shared" si="35"/>
        <v>77.46518330757809</v>
      </c>
      <c r="F163" s="24">
        <f t="shared" si="36"/>
        <v>0.2230082422420953</v>
      </c>
      <c r="G163" s="2">
        <f t="shared" si="29"/>
        <v>18.946741412684464</v>
      </c>
      <c r="H163" s="24">
        <f t="shared" si="37"/>
        <v>9.337321202252717</v>
      </c>
      <c r="I163" s="5">
        <f t="shared" si="38"/>
        <v>0.0002735203302739135</v>
      </c>
      <c r="J163" s="16">
        <f t="shared" si="39"/>
        <v>0.0017789940180417138</v>
      </c>
      <c r="K163" s="1" t="b">
        <f t="shared" si="40"/>
        <v>0</v>
      </c>
      <c r="L163" s="24">
        <f t="shared" si="30"/>
        <v>0</v>
      </c>
      <c r="W163" s="1">
        <f t="shared" si="41"/>
      </c>
      <c r="X163" s="24">
        <f t="shared" si="42"/>
      </c>
    </row>
    <row r="164" spans="1:24" ht="12.75">
      <c r="A164" s="25">
        <f t="shared" si="31"/>
        <v>1.380000000000001</v>
      </c>
      <c r="B164" s="17">
        <f t="shared" si="32"/>
        <v>10.99948929347879</v>
      </c>
      <c r="C164" s="17">
        <f t="shared" si="33"/>
        <v>9.020227595464611</v>
      </c>
      <c r="D164" s="17">
        <f t="shared" si="34"/>
        <v>0.00038612818667603884</v>
      </c>
      <c r="E164" s="2">
        <f t="shared" si="35"/>
        <v>77.46521971878195</v>
      </c>
      <c r="F164" s="24">
        <f t="shared" si="36"/>
        <v>0.2230075063894937</v>
      </c>
      <c r="G164" s="2">
        <f t="shared" si="29"/>
        <v>18.946687803872447</v>
      </c>
      <c r="H164" s="24">
        <f t="shared" si="37"/>
        <v>9.337325591103182</v>
      </c>
      <c r="I164" s="5">
        <f t="shared" si="38"/>
        <v>0.00024910092542074626</v>
      </c>
      <c r="J164" s="16">
        <f t="shared" si="39"/>
        <v>0.0016201686206646748</v>
      </c>
      <c r="K164" s="1" t="b">
        <f t="shared" si="40"/>
        <v>0</v>
      </c>
      <c r="L164" s="24">
        <f t="shared" si="30"/>
        <v>0</v>
      </c>
      <c r="W164" s="1">
        <f t="shared" si="41"/>
      </c>
      <c r="X164" s="24">
        <f t="shared" si="42"/>
      </c>
    </row>
    <row r="165" spans="1:24" ht="12.75">
      <c r="A165" s="25">
        <f t="shared" si="31"/>
        <v>1.390000000000001</v>
      </c>
      <c r="B165" s="17">
        <f t="shared" si="32"/>
        <v>11.089691588739846</v>
      </c>
      <c r="C165" s="17">
        <f t="shared" si="33"/>
        <v>9.020231456746478</v>
      </c>
      <c r="D165" s="17">
        <f t="shared" si="34"/>
        <v>0.0003516553542473285</v>
      </c>
      <c r="E165" s="2">
        <f t="shared" si="35"/>
        <v>77.46525287925878</v>
      </c>
      <c r="F165" s="24">
        <f t="shared" si="36"/>
        <v>0.2230068362324938</v>
      </c>
      <c r="G165" s="2">
        <f t="shared" si="29"/>
        <v>18.946638981159108</v>
      </c>
      <c r="H165" s="24">
        <f t="shared" si="37"/>
        <v>9.337329588124943</v>
      </c>
      <c r="I165" s="5">
        <f t="shared" si="38"/>
        <v>0.00022686164127521194</v>
      </c>
      <c r="J165" s="16">
        <f t="shared" si="39"/>
        <v>0.0014755228701246144</v>
      </c>
      <c r="K165" s="1" t="b">
        <f t="shared" si="40"/>
        <v>0</v>
      </c>
      <c r="L165" s="24">
        <f t="shared" si="30"/>
        <v>0</v>
      </c>
      <c r="W165" s="1">
        <f t="shared" si="41"/>
      </c>
      <c r="X165" s="24">
        <f t="shared" si="42"/>
      </c>
    </row>
    <row r="166" spans="1:24" ht="12.75">
      <c r="A166" s="25">
        <f t="shared" si="31"/>
        <v>1.400000000000001</v>
      </c>
      <c r="B166" s="17">
        <f t="shared" si="32"/>
        <v>11.179893920890079</v>
      </c>
      <c r="C166" s="17">
        <f t="shared" si="33"/>
        <v>9.02023497330002</v>
      </c>
      <c r="D166" s="17">
        <f t="shared" si="34"/>
        <v>0.00032026019449432033</v>
      </c>
      <c r="E166" s="2">
        <f t="shared" si="35"/>
        <v>77.46528307922769</v>
      </c>
      <c r="F166" s="24">
        <f t="shared" si="36"/>
        <v>0.22300622590590935</v>
      </c>
      <c r="G166" s="2">
        <f t="shared" si="29"/>
        <v>18.946594517250084</v>
      </c>
      <c r="H166" s="24">
        <f t="shared" si="37"/>
        <v>9.337333228299766</v>
      </c>
      <c r="I166" s="5">
        <f t="shared" si="38"/>
        <v>0.00020660784054719007</v>
      </c>
      <c r="J166" s="16">
        <f t="shared" si="39"/>
        <v>0.0013437908328691878</v>
      </c>
      <c r="K166" s="1" t="b">
        <f t="shared" si="40"/>
        <v>0</v>
      </c>
      <c r="L166" s="24">
        <f t="shared" si="30"/>
        <v>0</v>
      </c>
      <c r="W166" s="1">
        <f t="shared" si="41"/>
      </c>
      <c r="X166" s="24">
        <f t="shared" si="42"/>
      </c>
    </row>
    <row r="167" spans="1:24" ht="12.75">
      <c r="A167" s="25">
        <f t="shared" si="31"/>
        <v>1.410000000000001</v>
      </c>
      <c r="B167" s="17">
        <f t="shared" si="32"/>
        <v>11.270096286636088</v>
      </c>
      <c r="C167" s="17">
        <f t="shared" si="33"/>
        <v>9.020238175901966</v>
      </c>
      <c r="D167" s="17">
        <f t="shared" si="34"/>
        <v>0.00029166793834826737</v>
      </c>
      <c r="E167" s="2">
        <f t="shared" si="35"/>
        <v>77.46531058299747</v>
      </c>
      <c r="F167" s="24">
        <f t="shared" si="36"/>
        <v>0.22300567006818894</v>
      </c>
      <c r="G167" s="2">
        <f t="shared" si="29"/>
        <v>18.946554022999198</v>
      </c>
      <c r="H167" s="24">
        <f t="shared" si="37"/>
        <v>9.337336543486304</v>
      </c>
      <c r="I167" s="5">
        <f t="shared" si="38"/>
        <v>0.0001881622628625979</v>
      </c>
      <c r="J167" s="16">
        <f t="shared" si="39"/>
        <v>0.0012238195958542953</v>
      </c>
      <c r="K167" s="1" t="b">
        <f t="shared" si="40"/>
        <v>0</v>
      </c>
      <c r="L167" s="24">
        <f t="shared" si="30"/>
        <v>0</v>
      </c>
      <c r="W167" s="1">
        <f t="shared" si="41"/>
      </c>
      <c r="X167" s="24">
        <f t="shared" si="42"/>
      </c>
    </row>
    <row r="168" spans="1:24" ht="12.75">
      <c r="A168" s="25">
        <f t="shared" si="31"/>
        <v>1.420000000000001</v>
      </c>
      <c r="B168" s="17">
        <f t="shared" si="32"/>
        <v>11.360298682978504</v>
      </c>
      <c r="C168" s="17">
        <f t="shared" si="33"/>
        <v>9.02024109258135</v>
      </c>
      <c r="D168" s="17">
        <f t="shared" si="34"/>
        <v>0.0002656283475754394</v>
      </c>
      <c r="E168" s="2">
        <f t="shared" si="35"/>
        <v>77.46533563128001</v>
      </c>
      <c r="F168" s="24">
        <f t="shared" si="36"/>
        <v>0.22300516385466362</v>
      </c>
      <c r="G168" s="2">
        <f t="shared" si="29"/>
        <v>18.946517144002428</v>
      </c>
      <c r="H168" s="24">
        <f t="shared" si="37"/>
        <v>9.337339562698931</v>
      </c>
      <c r="I168" s="5">
        <f t="shared" si="38"/>
        <v>0.00017136347328161605</v>
      </c>
      <c r="J168" s="16">
        <f t="shared" si="39"/>
        <v>0.001114559175815389</v>
      </c>
      <c r="K168" s="1" t="b">
        <f t="shared" si="40"/>
        <v>0</v>
      </c>
      <c r="L168" s="24">
        <f t="shared" si="30"/>
        <v>0</v>
      </c>
      <c r="W168" s="1">
        <f t="shared" si="41"/>
      </c>
      <c r="X168" s="24">
        <f t="shared" si="42"/>
      </c>
    </row>
    <row r="169" spans="1:24" ht="12.75">
      <c r="A169" s="25">
        <f t="shared" si="31"/>
        <v>1.430000000000001</v>
      </c>
      <c r="B169" s="17">
        <f t="shared" si="32"/>
        <v>11.450501107185735</v>
      </c>
      <c r="C169" s="17">
        <f t="shared" si="33"/>
        <v>9.020243748864825</v>
      </c>
      <c r="D169" s="17">
        <f t="shared" si="34"/>
        <v>0.00024191352479904164</v>
      </c>
      <c r="E169" s="2">
        <f t="shared" si="35"/>
        <v>77.46535844329678</v>
      </c>
      <c r="F169" s="24">
        <f t="shared" si="36"/>
        <v>0.22300470283497442</v>
      </c>
      <c r="G169" s="2">
        <f t="shared" si="29"/>
        <v>18.94648355749638</v>
      </c>
      <c r="H169" s="24">
        <f t="shared" si="37"/>
        <v>9.337342312361665</v>
      </c>
      <c r="I169" s="5">
        <f t="shared" si="38"/>
        <v>0.00015606444952143548</v>
      </c>
      <c r="J169" s="16">
        <f t="shared" si="39"/>
        <v>0.0010150533302626537</v>
      </c>
      <c r="K169" s="1" t="b">
        <f t="shared" si="40"/>
        <v>0</v>
      </c>
      <c r="L169" s="24">
        <f t="shared" si="30"/>
        <v>0</v>
      </c>
      <c r="W169" s="1">
        <f t="shared" si="41"/>
      </c>
      <c r="X169" s="24">
        <f t="shared" si="42"/>
      </c>
    </row>
    <row r="170" spans="1:24" ht="12.75">
      <c r="A170" s="25">
        <f t="shared" si="31"/>
        <v>1.440000000000001</v>
      </c>
      <c r="B170" s="17">
        <f t="shared" si="32"/>
        <v>11.54070355677006</v>
      </c>
      <c r="C170" s="17">
        <f t="shared" si="33"/>
        <v>9.020246168000073</v>
      </c>
      <c r="D170" s="17">
        <f t="shared" si="34"/>
        <v>0.00022031591891660276</v>
      </c>
      <c r="E170" s="2">
        <f t="shared" si="35"/>
        <v>77.46537921869756</v>
      </c>
      <c r="F170" s="24">
        <f t="shared" si="36"/>
        <v>0.22300428297429714</v>
      </c>
      <c r="G170" s="2">
        <f t="shared" si="29"/>
        <v>18.94645296953342</v>
      </c>
      <c r="H170" s="24">
        <f t="shared" si="37"/>
        <v>9.337344816539439</v>
      </c>
      <c r="I170" s="5">
        <f t="shared" si="38"/>
        <v>0.00014213129519388996</v>
      </c>
      <c r="J170" s="16">
        <f t="shared" si="39"/>
        <v>0.0009244311883428038</v>
      </c>
      <c r="K170" s="1" t="b">
        <f t="shared" si="40"/>
        <v>0</v>
      </c>
      <c r="L170" s="24">
        <f t="shared" si="30"/>
        <v>0</v>
      </c>
      <c r="W170" s="1">
        <f t="shared" si="41"/>
      </c>
      <c r="X170" s="24">
        <f t="shared" si="42"/>
      </c>
    </row>
    <row r="171" spans="1:24" ht="12.75">
      <c r="A171" s="25">
        <f t="shared" si="31"/>
        <v>1.450000000000001</v>
      </c>
      <c r="B171" s="17">
        <f t="shared" si="32"/>
        <v>11.630906029465857</v>
      </c>
      <c r="C171" s="17">
        <f t="shared" si="33"/>
        <v>9.020248371159262</v>
      </c>
      <c r="D171" s="17">
        <f t="shared" si="34"/>
        <v>0.00020064650853574896</v>
      </c>
      <c r="E171" s="2">
        <f t="shared" si="35"/>
        <v>77.46539813930781</v>
      </c>
      <c r="F171" s="24">
        <f t="shared" si="36"/>
        <v>0.2230039005980284</v>
      </c>
      <c r="G171" s="2">
        <f t="shared" si="29"/>
        <v>18.946425112408956</v>
      </c>
      <c r="H171" s="24">
        <f t="shared" si="37"/>
        <v>9.33734709714871</v>
      </c>
      <c r="I171" s="5">
        <f t="shared" si="38"/>
        <v>0.00012944206790561135</v>
      </c>
      <c r="J171" s="16">
        <f t="shared" si="39"/>
        <v>0.0008418996286543828</v>
      </c>
      <c r="K171" s="1" t="b">
        <f t="shared" si="40"/>
        <v>0</v>
      </c>
      <c r="L171" s="24">
        <f t="shared" si="30"/>
        <v>0</v>
      </c>
      <c r="W171" s="1">
        <f t="shared" si="41"/>
      </c>
      <c r="X171" s="24">
        <f t="shared" si="42"/>
      </c>
    </row>
    <row r="172" spans="1:24" ht="12.75">
      <c r="A172" s="25">
        <f t="shared" si="31"/>
        <v>1.460000000000001</v>
      </c>
      <c r="B172" s="17">
        <f t="shared" si="32"/>
        <v>11.721108523209775</v>
      </c>
      <c r="C172" s="17">
        <f t="shared" si="33"/>
        <v>9.020250377624347</v>
      </c>
      <c r="D172" s="17">
        <f t="shared" si="34"/>
        <v>0.0001827331479016368</v>
      </c>
      <c r="E172" s="2">
        <f t="shared" si="35"/>
        <v>77.46541537071987</v>
      </c>
      <c r="F172" s="24">
        <f t="shared" si="36"/>
        <v>0.22300355235962785</v>
      </c>
      <c r="G172" s="2">
        <f t="shared" si="29"/>
        <v>18.946399742318654</v>
      </c>
      <c r="H172" s="24">
        <f t="shared" si="37"/>
        <v>9.33734917414927</v>
      </c>
      <c r="I172" s="5">
        <f t="shared" si="38"/>
        <v>0.00011788571209442116</v>
      </c>
      <c r="J172" s="16">
        <f t="shared" si="39"/>
        <v>0.0007667363388674386</v>
      </c>
      <c r="K172" s="1" t="b">
        <f t="shared" si="40"/>
        <v>0</v>
      </c>
      <c r="L172" s="24">
        <f t="shared" si="30"/>
        <v>0</v>
      </c>
      <c r="W172" s="1">
        <f t="shared" si="41"/>
      </c>
      <c r="X172" s="24">
        <f t="shared" si="42"/>
      </c>
    </row>
    <row r="173" spans="1:24" ht="12.75">
      <c r="A173" s="25">
        <f t="shared" si="31"/>
        <v>1.470000000000001</v>
      </c>
      <c r="B173" s="17">
        <f t="shared" si="32"/>
        <v>11.811311036122676</v>
      </c>
      <c r="C173" s="17">
        <f t="shared" si="33"/>
        <v>9.020252204955826</v>
      </c>
      <c r="D173" s="17">
        <f t="shared" si="34"/>
        <v>0.00016641905996207427</v>
      </c>
      <c r="E173" s="2">
        <f t="shared" si="35"/>
        <v>77.46543106374237</v>
      </c>
      <c r="F173" s="24">
        <f t="shared" si="36"/>
        <v>0.223003235211327</v>
      </c>
      <c r="G173" s="2">
        <f t="shared" si="29"/>
        <v>18.946376637224507</v>
      </c>
      <c r="H173" s="24">
        <f t="shared" si="37"/>
        <v>9.337351065718947</v>
      </c>
      <c r="I173" s="5">
        <f t="shared" si="38"/>
        <v>0.00010736108699976258</v>
      </c>
      <c r="J173" s="16">
        <f t="shared" si="39"/>
        <v>0.0006982834927233177</v>
      </c>
      <c r="K173" s="1" t="b">
        <f t="shared" si="40"/>
        <v>0</v>
      </c>
      <c r="L173" s="24">
        <f t="shared" si="30"/>
        <v>0</v>
      </c>
      <c r="W173" s="1">
        <f t="shared" si="41"/>
      </c>
      <c r="X173" s="24">
        <f t="shared" si="42"/>
      </c>
    </row>
    <row r="174" spans="1:24" ht="12.75">
      <c r="A174" s="25">
        <f t="shared" si="31"/>
        <v>1.480000000000001</v>
      </c>
      <c r="B174" s="17">
        <f t="shared" si="32"/>
        <v>11.901513566493188</v>
      </c>
      <c r="C174" s="17">
        <f t="shared" si="33"/>
        <v>9.020253869146426</v>
      </c>
      <c r="D174" s="17">
        <f t="shared" si="34"/>
        <v>0.00015156146456156834</v>
      </c>
      <c r="E174" s="2">
        <f t="shared" si="35"/>
        <v>77.46544535571994</v>
      </c>
      <c r="F174" s="24">
        <f t="shared" si="36"/>
        <v>0.22300294637745838</v>
      </c>
      <c r="G174" s="2">
        <f t="shared" si="29"/>
        <v>18.946355594911775</v>
      </c>
      <c r="H174" s="24">
        <f t="shared" si="37"/>
        <v>9.337352788412671</v>
      </c>
      <c r="I174" s="5">
        <f t="shared" si="38"/>
        <v>9.777608158158926E-05</v>
      </c>
      <c r="J174" s="16">
        <f t="shared" si="39"/>
        <v>0.0006359419940265968</v>
      </c>
      <c r="K174" s="1" t="b">
        <f t="shared" si="40"/>
        <v>0</v>
      </c>
      <c r="L174" s="24">
        <f t="shared" si="30"/>
        <v>0</v>
      </c>
      <c r="W174" s="1">
        <f t="shared" si="41"/>
      </c>
      <c r="X174" s="24">
        <f t="shared" si="42"/>
      </c>
    </row>
    <row r="175" spans="1:24" ht="12.75">
      <c r="A175" s="25">
        <f t="shared" si="31"/>
        <v>1.490000000000001</v>
      </c>
      <c r="B175" s="17">
        <f t="shared" si="32"/>
        <v>11.991716112762726</v>
      </c>
      <c r="C175" s="17">
        <f t="shared" si="33"/>
        <v>9.020255384761072</v>
      </c>
      <c r="D175" s="17">
        <f t="shared" si="34"/>
        <v>0.00013803032866759285</v>
      </c>
      <c r="E175" s="2">
        <f t="shared" si="35"/>
        <v>77.46545837173537</v>
      </c>
      <c r="F175" s="24">
        <f t="shared" si="36"/>
        <v>0.22300268333015985</v>
      </c>
      <c r="G175" s="2">
        <f t="shared" si="29"/>
        <v>18.94633643121901</v>
      </c>
      <c r="H175" s="24">
        <f t="shared" si="37"/>
        <v>9.337354357307388</v>
      </c>
      <c r="I175" s="5">
        <f t="shared" si="38"/>
        <v>8.90468082675229E-05</v>
      </c>
      <c r="J175" s="16">
        <f t="shared" si="39"/>
        <v>0.0005791662326762304</v>
      </c>
      <c r="K175" s="1" t="b">
        <f t="shared" si="40"/>
        <v>0</v>
      </c>
      <c r="L175" s="24">
        <f t="shared" si="30"/>
        <v>0</v>
      </c>
      <c r="W175" s="1">
        <f t="shared" si="41"/>
      </c>
      <c r="X175" s="24">
        <f t="shared" si="42"/>
      </c>
    </row>
    <row r="176" spans="1:24" ht="12.75">
      <c r="A176" s="25">
        <f t="shared" si="31"/>
        <v>1.500000000000001</v>
      </c>
      <c r="B176" s="17">
        <f t="shared" si="32"/>
        <v>12.081918673511852</v>
      </c>
      <c r="C176" s="17">
        <f t="shared" si="33"/>
        <v>9.020256765064358</v>
      </c>
      <c r="D176" s="17">
        <f t="shared" si="34"/>
        <v>0.00012570722830505335</v>
      </c>
      <c r="E176" s="2">
        <f t="shared" si="35"/>
        <v>77.46547022570425</v>
      </c>
      <c r="F176" s="24">
        <f t="shared" si="36"/>
        <v>0.2230024437672529</v>
      </c>
      <c r="G176" s="2">
        <f t="shared" si="29"/>
        <v>18.946318978426405</v>
      </c>
      <c r="H176" s="24">
        <f t="shared" si="37"/>
        <v>9.337355786133996</v>
      </c>
      <c r="I176" s="5">
        <f t="shared" si="38"/>
        <v>8.109686883667816E-05</v>
      </c>
      <c r="J176" s="16">
        <f t="shared" si="39"/>
        <v>0.000527459309416989</v>
      </c>
      <c r="K176" s="1" t="b">
        <f t="shared" si="40"/>
        <v>0</v>
      </c>
      <c r="L176" s="24">
        <f t="shared" si="30"/>
        <v>0</v>
      </c>
      <c r="W176" s="1">
        <f t="shared" si="41"/>
      </c>
      <c r="X176" s="24">
        <f t="shared" si="42"/>
      </c>
    </row>
    <row r="177" spans="1:24" ht="12.75">
      <c r="A177" s="25">
        <f t="shared" si="31"/>
        <v>1.5100000000000011</v>
      </c>
      <c r="B177" s="17">
        <f t="shared" si="32"/>
        <v>12.172121247447857</v>
      </c>
      <c r="C177" s="17">
        <f t="shared" si="33"/>
        <v>9.020258022136641</v>
      </c>
      <c r="D177" s="17">
        <f t="shared" si="34"/>
        <v>0.00011448431229182583</v>
      </c>
      <c r="E177" s="2">
        <f t="shared" si="35"/>
        <v>77.46548102137207</v>
      </c>
      <c r="F177" s="24">
        <f t="shared" si="36"/>
        <v>0.2230022255920922</v>
      </c>
      <c r="G177" s="2">
        <f t="shared" si="29"/>
        <v>18.94630308378779</v>
      </c>
      <c r="H177" s="24">
        <f t="shared" si="37"/>
        <v>9.337357087397526</v>
      </c>
      <c r="I177" s="5">
        <f t="shared" si="38"/>
        <v>7.385668572644652E-05</v>
      </c>
      <c r="J177" s="16">
        <f t="shared" si="39"/>
        <v>0.0004803686877415456</v>
      </c>
      <c r="K177" s="1" t="b">
        <f t="shared" si="40"/>
        <v>0</v>
      </c>
      <c r="L177" s="24">
        <f t="shared" si="30"/>
        <v>0</v>
      </c>
      <c r="W177" s="1">
        <f t="shared" si="41"/>
      </c>
      <c r="X177" s="24">
        <f t="shared" si="42"/>
      </c>
    </row>
    <row r="178" spans="1:24" ht="12.75">
      <c r="A178" s="25">
        <f t="shared" si="31"/>
        <v>1.5200000000000011</v>
      </c>
      <c r="B178" s="17">
        <f t="shared" si="32"/>
        <v>12.262323833393438</v>
      </c>
      <c r="C178" s="17">
        <f t="shared" si="33"/>
        <v>9.020259166979764</v>
      </c>
      <c r="D178" s="17">
        <f t="shared" si="34"/>
        <v>0.00010426335806384832</v>
      </c>
      <c r="E178" s="2">
        <f t="shared" si="35"/>
        <v>77.465490853222</v>
      </c>
      <c r="F178" s="24">
        <f t="shared" si="36"/>
        <v>0.22300202689521942</v>
      </c>
      <c r="G178" s="2">
        <f t="shared" si="29"/>
        <v>18.946288608194067</v>
      </c>
      <c r="H178" s="24">
        <f t="shared" si="37"/>
        <v>9.337358272486581</v>
      </c>
      <c r="I178" s="5">
        <f t="shared" si="38"/>
        <v>6.726289320724277E-05</v>
      </c>
      <c r="J178" s="16">
        <f t="shared" si="39"/>
        <v>0.0004374822321943036</v>
      </c>
      <c r="K178" s="1" t="b">
        <f t="shared" si="40"/>
        <v>0</v>
      </c>
      <c r="L178" s="24">
        <f t="shared" si="30"/>
        <v>0</v>
      </c>
      <c r="W178" s="1">
        <f t="shared" si="41"/>
      </c>
      <c r="X178" s="24">
        <f t="shared" si="42"/>
      </c>
    </row>
    <row r="179" spans="1:24" ht="12.75">
      <c r="A179" s="25">
        <f t="shared" si="31"/>
        <v>1.5300000000000011</v>
      </c>
      <c r="B179" s="17">
        <f t="shared" si="32"/>
        <v>12.352526430276404</v>
      </c>
      <c r="C179" s="17">
        <f t="shared" si="33"/>
        <v>9.020260209613346</v>
      </c>
      <c r="D179" s="17">
        <f t="shared" si="34"/>
        <v>9.495491233967576E-05</v>
      </c>
      <c r="E179" s="2">
        <f t="shared" si="35"/>
        <v>77.465499807302</v>
      </c>
      <c r="F179" s="24">
        <f t="shared" si="36"/>
        <v>0.22300184593764688</v>
      </c>
      <c r="G179" s="2">
        <f t="shared" si="29"/>
        <v>18.946275424955374</v>
      </c>
      <c r="H179" s="24">
        <f t="shared" si="37"/>
        <v>9.337359351773008</v>
      </c>
      <c r="I179" s="5">
        <f t="shared" si="38"/>
        <v>6.125778265192244E-05</v>
      </c>
      <c r="J179" s="16">
        <f t="shared" si="39"/>
        <v>0.0003984246026560648</v>
      </c>
      <c r="K179" s="1" t="b">
        <f t="shared" si="40"/>
        <v>0</v>
      </c>
      <c r="L179" s="24">
        <f t="shared" si="30"/>
        <v>0</v>
      </c>
      <c r="W179" s="1">
        <f t="shared" si="41"/>
      </c>
      <c r="X179" s="24">
        <f t="shared" si="42"/>
      </c>
    </row>
    <row r="180" spans="1:24" ht="12.75">
      <c r="A180" s="25">
        <f t="shared" si="31"/>
        <v>1.5400000000000011</v>
      </c>
      <c r="B180" s="17">
        <f t="shared" si="32"/>
        <v>12.442729037120284</v>
      </c>
      <c r="C180" s="17">
        <f t="shared" si="33"/>
        <v>9.02026115916247</v>
      </c>
      <c r="D180" s="17">
        <f t="shared" si="34"/>
        <v>8.6477507943809E-05</v>
      </c>
      <c r="E180" s="2">
        <f t="shared" si="35"/>
        <v>77.46550796197778</v>
      </c>
      <c r="F180" s="24">
        <f t="shared" si="36"/>
        <v>0.22300168113564203</v>
      </c>
      <c r="G180" s="2">
        <f t="shared" si="29"/>
        <v>18.9462634186926</v>
      </c>
      <c r="H180" s="24">
        <f t="shared" si="37"/>
        <v>9.337360334702678</v>
      </c>
      <c r="I180" s="5">
        <f t="shared" si="38"/>
        <v>5.578879760213971E-05</v>
      </c>
      <c r="J180" s="16">
        <f t="shared" si="39"/>
        <v>0.00036285396818593323</v>
      </c>
      <c r="K180" s="1" t="b">
        <f t="shared" si="40"/>
        <v>0</v>
      </c>
      <c r="L180" s="24">
        <f t="shared" si="30"/>
        <v>0</v>
      </c>
      <c r="W180" s="1">
        <f t="shared" si="41"/>
      </c>
      <c r="X180" s="24">
        <f t="shared" si="42"/>
      </c>
    </row>
    <row r="181" spans="1:24" ht="12.75">
      <c r="A181" s="25">
        <f t="shared" si="31"/>
        <v>1.5500000000000012</v>
      </c>
      <c r="B181" s="17">
        <f t="shared" si="32"/>
        <v>12.532931653035783</v>
      </c>
      <c r="C181" s="17">
        <f t="shared" si="33"/>
        <v>9.02026202393755</v>
      </c>
      <c r="D181" s="17">
        <f t="shared" si="34"/>
        <v>7.875695102784644E-05</v>
      </c>
      <c r="E181" s="2">
        <f t="shared" si="35"/>
        <v>77.46551538861873</v>
      </c>
      <c r="F181" s="24">
        <f t="shared" si="36"/>
        <v>0.223001531046865</v>
      </c>
      <c r="G181" s="2">
        <f t="shared" si="29"/>
        <v>18.946252484327463</v>
      </c>
      <c r="H181" s="24">
        <f t="shared" si="37"/>
        <v>9.33736122987815</v>
      </c>
      <c r="I181" s="5">
        <f t="shared" si="38"/>
        <v>5.080807374166393E-05</v>
      </c>
      <c r="J181" s="16">
        <f t="shared" si="39"/>
        <v>0.00033045901624787936</v>
      </c>
      <c r="K181" s="1" t="b">
        <f t="shared" si="40"/>
        <v>0</v>
      </c>
      <c r="L181" s="24">
        <f t="shared" si="30"/>
        <v>0</v>
      </c>
      <c r="W181" s="1">
        <f t="shared" si="41"/>
      </c>
      <c r="X181" s="24">
        <f t="shared" si="42"/>
      </c>
    </row>
    <row r="182" spans="1:24" ht="12.75">
      <c r="A182" s="25">
        <f t="shared" si="31"/>
        <v>1.5600000000000012</v>
      </c>
      <c r="B182" s="17">
        <f t="shared" si="32"/>
        <v>12.623134277213007</v>
      </c>
      <c r="C182" s="17">
        <f t="shared" si="33"/>
        <v>9.02026281150706</v>
      </c>
      <c r="D182" s="17">
        <f t="shared" si="34"/>
        <v>7.172567161069883E-05</v>
      </c>
      <c r="E182" s="2">
        <f t="shared" si="35"/>
        <v>77.46552215222246</v>
      </c>
      <c r="F182" s="24">
        <f t="shared" si="36"/>
        <v>0.22300139435774524</v>
      </c>
      <c r="G182" s="2">
        <f t="shared" si="29"/>
        <v>18.946242526162866</v>
      </c>
      <c r="H182" s="24">
        <f t="shared" si="37"/>
        <v>9.337362045133958</v>
      </c>
      <c r="I182" s="5">
        <f t="shared" si="38"/>
        <v>4.6272019990120135E-05</v>
      </c>
      <c r="J182" s="16">
        <f t="shared" si="39"/>
        <v>0.0003009562276199522</v>
      </c>
      <c r="K182" s="1" t="b">
        <f t="shared" si="40"/>
        <v>0</v>
      </c>
      <c r="L182" s="24">
        <f t="shared" si="30"/>
        <v>0</v>
      </c>
      <c r="W182" s="1">
        <f t="shared" si="41"/>
      </c>
      <c r="X182" s="24">
        <f t="shared" si="42"/>
      </c>
    </row>
    <row r="183" spans="1:24" ht="12.75">
      <c r="A183" s="25">
        <f t="shared" si="31"/>
        <v>1.5700000000000012</v>
      </c>
      <c r="B183" s="17">
        <f t="shared" si="32"/>
        <v>12.71333690891436</v>
      </c>
      <c r="C183" s="17">
        <f t="shared" si="33"/>
        <v>9.020263528763776</v>
      </c>
      <c r="D183" s="17">
        <f t="shared" si="34"/>
        <v>6.532213220089847E-05</v>
      </c>
      <c r="E183" s="2">
        <f t="shared" si="35"/>
        <v>77.46552831198379</v>
      </c>
      <c r="F183" s="24">
        <f t="shared" si="36"/>
        <v>0.2230012698719848</v>
      </c>
      <c r="G183" s="2">
        <f t="shared" si="29"/>
        <v>18.946233457045334</v>
      </c>
      <c r="H183" s="24">
        <f t="shared" si="37"/>
        <v>9.337362787605189</v>
      </c>
      <c r="I183" s="5">
        <f t="shared" si="38"/>
        <v>4.2140936976672356E-05</v>
      </c>
      <c r="J183" s="16">
        <f t="shared" si="39"/>
        <v>0.00027408739501216177</v>
      </c>
      <c r="K183" s="1" t="b">
        <f t="shared" si="40"/>
        <v>0</v>
      </c>
      <c r="L183" s="24">
        <f t="shared" si="30"/>
        <v>0</v>
      </c>
      <c r="W183" s="1">
        <f t="shared" si="41"/>
      </c>
      <c r="X183" s="24">
        <f t="shared" si="42"/>
      </c>
    </row>
    <row r="184" spans="1:24" ht="12.75">
      <c r="A184" s="25">
        <f t="shared" si="31"/>
        <v>1.5800000000000012</v>
      </c>
      <c r="B184" s="17">
        <f t="shared" si="32"/>
        <v>12.803539547468105</v>
      </c>
      <c r="C184" s="17">
        <f t="shared" si="33"/>
        <v>9.020264181985098</v>
      </c>
      <c r="D184" s="17">
        <f t="shared" si="34"/>
        <v>5.9490289315432995E-05</v>
      </c>
      <c r="E184" s="2">
        <f t="shared" si="35"/>
        <v>77.46553392181266</v>
      </c>
      <c r="F184" s="24">
        <f t="shared" si="36"/>
        <v>0.22300115650009017</v>
      </c>
      <c r="G184" s="2">
        <f t="shared" si="29"/>
        <v>18.946225197602377</v>
      </c>
      <c r="H184" s="24">
        <f t="shared" si="37"/>
        <v>9.33736346378992</v>
      </c>
      <c r="I184" s="5">
        <f t="shared" si="38"/>
        <v>3.837866965883808E-05</v>
      </c>
      <c r="J184" s="16">
        <f t="shared" si="39"/>
        <v>0.0002496173636347192</v>
      </c>
      <c r="K184" s="1" t="b">
        <f t="shared" si="40"/>
        <v>0</v>
      </c>
      <c r="L184" s="24">
        <f t="shared" si="30"/>
        <v>0</v>
      </c>
      <c r="W184" s="1">
        <f t="shared" si="41"/>
      </c>
      <c r="X184" s="24">
        <f t="shared" si="42"/>
      </c>
    </row>
    <row r="185" spans="1:24" ht="12.75">
      <c r="A185" s="25">
        <f t="shared" si="31"/>
        <v>1.5900000000000012</v>
      </c>
      <c r="B185" s="17">
        <f t="shared" si="32"/>
        <v>12.89374219226247</v>
      </c>
      <c r="C185" s="17">
        <f t="shared" si="33"/>
        <v>9.020264776887991</v>
      </c>
      <c r="D185" s="17">
        <f t="shared" si="34"/>
        <v>5.417910291798471E-05</v>
      </c>
      <c r="E185" s="2">
        <f t="shared" si="35"/>
        <v>77.46553903080607</v>
      </c>
      <c r="F185" s="24">
        <f t="shared" si="36"/>
        <v>0.22300105324983488</v>
      </c>
      <c r="G185" s="2">
        <f t="shared" si="29"/>
        <v>18.94621767554767</v>
      </c>
      <c r="H185" s="24">
        <f t="shared" si="37"/>
        <v>9.33736407960609</v>
      </c>
      <c r="I185" s="5">
        <f t="shared" si="38"/>
        <v>3.495229081662143E-05</v>
      </c>
      <c r="J185" s="16">
        <f t="shared" si="39"/>
        <v>0.00022733197283296877</v>
      </c>
      <c r="K185" s="1" t="b">
        <f t="shared" si="40"/>
        <v>0</v>
      </c>
      <c r="L185" s="24">
        <f t="shared" si="30"/>
        <v>0</v>
      </c>
      <c r="W185" s="1">
        <f t="shared" si="41"/>
      </c>
      <c r="X185" s="24">
        <f t="shared" si="42"/>
      </c>
    </row>
    <row r="186" spans="1:24" ht="12.75">
      <c r="A186" s="25">
        <f t="shared" si="31"/>
        <v>1.6000000000000012</v>
      </c>
      <c r="B186" s="17">
        <f t="shared" si="32"/>
        <v>12.983944842740305</v>
      </c>
      <c r="C186" s="17">
        <f t="shared" si="33"/>
        <v>9.020265318679021</v>
      </c>
      <c r="D186" s="17">
        <f t="shared" si="34"/>
        <v>4.934208969750786E-05</v>
      </c>
      <c r="E186" s="2">
        <f t="shared" si="35"/>
        <v>77.46554368367771</v>
      </c>
      <c r="F186" s="24">
        <f t="shared" si="36"/>
        <v>0.2230009592175774</v>
      </c>
      <c r="G186" s="2">
        <f t="shared" si="29"/>
        <v>18.946210825048528</v>
      </c>
      <c r="H186" s="24">
        <f t="shared" si="37"/>
        <v>9.337364640443296</v>
      </c>
      <c r="I186" s="5">
        <f t="shared" si="38"/>
        <v>3.183181293874992E-05</v>
      </c>
      <c r="J186" s="16">
        <f t="shared" si="39"/>
        <v>0.00020703618167351156</v>
      </c>
      <c r="K186" s="1" t="b">
        <f t="shared" si="40"/>
        <v>0</v>
      </c>
      <c r="L186" s="24">
        <f t="shared" si="30"/>
        <v>0</v>
      </c>
      <c r="W186" s="1">
        <f t="shared" si="41"/>
      </c>
      <c r="X186" s="24">
        <f t="shared" si="42"/>
      </c>
    </row>
    <row r="187" spans="1:24" ht="12.75">
      <c r="A187" s="25">
        <f t="shared" si="31"/>
        <v>1.6100000000000012</v>
      </c>
      <c r="B187" s="17">
        <f t="shared" si="32"/>
        <v>13.0741474983942</v>
      </c>
      <c r="C187" s="17">
        <f t="shared" si="33"/>
        <v>9.020265812099918</v>
      </c>
      <c r="D187" s="17">
        <f t="shared" si="34"/>
        <v>4.4936916380775805E-05</v>
      </c>
      <c r="E187" s="2">
        <f t="shared" si="35"/>
        <v>77.46554792114931</v>
      </c>
      <c r="F187" s="24">
        <f t="shared" si="36"/>
        <v>0.2230008735803512</v>
      </c>
      <c r="G187" s="2">
        <f t="shared" si="29"/>
        <v>18.946204586149666</v>
      </c>
      <c r="H187" s="24">
        <f t="shared" si="37"/>
        <v>9.337365151209962</v>
      </c>
      <c r="I187" s="5">
        <f t="shared" si="38"/>
        <v>2.898992572858211E-05</v>
      </c>
      <c r="J187" s="16">
        <f t="shared" si="39"/>
        <v>0.00018855236251024844</v>
      </c>
      <c r="K187" s="1" t="b">
        <f t="shared" si="40"/>
        <v>0</v>
      </c>
      <c r="L187" s="24">
        <f t="shared" si="30"/>
        <v>0</v>
      </c>
      <c r="W187" s="1">
        <f t="shared" si="41"/>
      </c>
      <c r="X187" s="24">
        <f t="shared" si="42"/>
      </c>
    </row>
    <row r="188" spans="1:24" ht="12.75">
      <c r="A188" s="25">
        <f t="shared" si="31"/>
        <v>1.6200000000000012</v>
      </c>
      <c r="B188" s="17">
        <f t="shared" si="32"/>
        <v>13.164350158762046</v>
      </c>
      <c r="C188" s="17">
        <f t="shared" si="33"/>
        <v>9.020266261469082</v>
      </c>
      <c r="D188" s="17">
        <f t="shared" si="34"/>
        <v>4.0925029014108064E-05</v>
      </c>
      <c r="E188" s="2">
        <f t="shared" si="35"/>
        <v>77.46555178030704</v>
      </c>
      <c r="F188" s="24">
        <f t="shared" si="36"/>
        <v>0.22300079558866312</v>
      </c>
      <c r="G188" s="2">
        <f t="shared" si="29"/>
        <v>18.94619890424851</v>
      </c>
      <c r="H188" s="24">
        <f t="shared" si="37"/>
        <v>9.337365616376296</v>
      </c>
      <c r="I188" s="5">
        <f t="shared" si="38"/>
        <v>2.6401757116742727E-05</v>
      </c>
      <c r="J188" s="16">
        <f t="shared" si="39"/>
        <v>0.00017171874547474943</v>
      </c>
      <c r="K188" s="1" t="b">
        <f t="shared" si="40"/>
        <v>0</v>
      </c>
      <c r="L188" s="24">
        <f t="shared" si="30"/>
        <v>0</v>
      </c>
      <c r="W188" s="1">
        <f t="shared" si="41"/>
      </c>
      <c r="X188" s="24">
        <f t="shared" si="42"/>
      </c>
    </row>
    <row r="189" spans="1:24" ht="12.75">
      <c r="A189" s="25">
        <f t="shared" si="31"/>
        <v>1.6300000000000012</v>
      </c>
      <c r="B189" s="17">
        <f t="shared" si="32"/>
        <v>13.254552823422989</v>
      </c>
      <c r="C189" s="17">
        <f t="shared" si="33"/>
        <v>9.020266670719373</v>
      </c>
      <c r="D189" s="17">
        <f t="shared" si="34"/>
        <v>3.7271315764266706E-05</v>
      </c>
      <c r="E189" s="2">
        <f t="shared" si="35"/>
        <v>77.46555529492609</v>
      </c>
      <c r="F189" s="24">
        <f t="shared" si="36"/>
        <v>0.22300072455993283</v>
      </c>
      <c r="G189" s="2">
        <f t="shared" si="29"/>
        <v>18.94619372961729</v>
      </c>
      <c r="H189" s="24">
        <f t="shared" si="37"/>
        <v>9.337366040013412</v>
      </c>
      <c r="I189" s="5">
        <f t="shared" si="38"/>
        <v>2.4044655548723143E-05</v>
      </c>
      <c r="J189" s="16">
        <f t="shared" si="39"/>
        <v>0.0001563880036108661</v>
      </c>
      <c r="K189" s="1" t="b">
        <f t="shared" si="40"/>
        <v>0</v>
      </c>
      <c r="L189" s="24">
        <f t="shared" si="30"/>
        <v>0</v>
      </c>
      <c r="W189" s="1">
        <f t="shared" si="41"/>
      </c>
      <c r="X189" s="24">
        <f t="shared" si="42"/>
      </c>
    </row>
    <row r="190" spans="1:24" ht="12.75">
      <c r="A190" s="25">
        <f t="shared" si="31"/>
        <v>1.6400000000000012</v>
      </c>
      <c r="B190" s="17">
        <f t="shared" si="32"/>
        <v>13.344755491993748</v>
      </c>
      <c r="C190" s="17">
        <f t="shared" si="33"/>
        <v>9.020267043432531</v>
      </c>
      <c r="D190" s="17">
        <f t="shared" si="34"/>
        <v>3.3943799507824505E-05</v>
      </c>
      <c r="E190" s="2">
        <f t="shared" si="35"/>
        <v>77.46555849576623</v>
      </c>
      <c r="F190" s="24">
        <f t="shared" si="36"/>
        <v>0.2230006598725209</v>
      </c>
      <c r="G190" s="2">
        <f t="shared" si="29"/>
        <v>18.94618901696791</v>
      </c>
      <c r="H190" s="24">
        <f t="shared" si="37"/>
        <v>9.337366425828966</v>
      </c>
      <c r="I190" s="5">
        <f t="shared" si="38"/>
        <v>2.1897991804775285E-05</v>
      </c>
      <c r="J190" s="16">
        <f t="shared" si="39"/>
        <v>0.0001424259629998231</v>
      </c>
      <c r="K190" s="1" t="b">
        <f t="shared" si="40"/>
        <v>0</v>
      </c>
      <c r="L190" s="24">
        <f t="shared" si="30"/>
        <v>0</v>
      </c>
      <c r="W190" s="1">
        <f t="shared" si="41"/>
      </c>
      <c r="X190" s="24">
        <f t="shared" si="42"/>
      </c>
    </row>
    <row r="191" spans="1:24" ht="12.75">
      <c r="A191" s="25">
        <f t="shared" si="31"/>
        <v>1.6500000000000012</v>
      </c>
      <c r="B191" s="17">
        <f t="shared" si="32"/>
        <v>13.434958164125263</v>
      </c>
      <c r="C191" s="17">
        <f t="shared" si="33"/>
        <v>9.020267382870527</v>
      </c>
      <c r="D191" s="17">
        <f t="shared" si="34"/>
        <v>3.091335791461857E-05</v>
      </c>
      <c r="E191" s="2">
        <f t="shared" si="35"/>
        <v>77.46556141084112</v>
      </c>
      <c r="F191" s="24">
        <f t="shared" si="36"/>
        <v>0.2230006009602847</v>
      </c>
      <c r="G191" s="2">
        <f t="shared" si="29"/>
        <v>18.946184725055385</v>
      </c>
      <c r="H191" s="24">
        <f t="shared" si="37"/>
        <v>9.3373667771996</v>
      </c>
      <c r="I191" s="5">
        <f t="shared" si="38"/>
        <v>1.994297833678931E-05</v>
      </c>
      <c r="J191" s="16">
        <f t="shared" si="39"/>
        <v>0.0001297104282486948</v>
      </c>
      <c r="K191" s="1" t="b">
        <f t="shared" si="40"/>
        <v>0</v>
      </c>
      <c r="L191" s="24">
        <f t="shared" si="30"/>
        <v>0</v>
      </c>
      <c r="W191" s="1">
        <f t="shared" si="41"/>
      </c>
      <c r="X191" s="24">
        <f t="shared" si="42"/>
      </c>
    </row>
    <row r="192" spans="1:24" ht="12.75">
      <c r="A192" s="25">
        <f t="shared" si="31"/>
        <v>1.6600000000000013</v>
      </c>
      <c r="B192" s="17">
        <f t="shared" si="32"/>
        <v>13.525160839499636</v>
      </c>
      <c r="C192" s="17">
        <f t="shared" si="33"/>
        <v>9.020267692004106</v>
      </c>
      <c r="D192" s="17">
        <f t="shared" si="34"/>
        <v>2.8153468733758774E-05</v>
      </c>
      <c r="E192" s="2">
        <f t="shared" si="35"/>
        <v>77.46556406566333</v>
      </c>
      <c r="F192" s="24">
        <f t="shared" si="36"/>
        <v>0.22300054730762792</v>
      </c>
      <c r="G192" s="2">
        <f t="shared" si="29"/>
        <v>18.94618081631716</v>
      </c>
      <c r="H192" s="24">
        <f t="shared" si="37"/>
        <v>9.337367097200492</v>
      </c>
      <c r="I192" s="5">
        <f t="shared" si="38"/>
        <v>1.816250498554984E-05</v>
      </c>
      <c r="J192" s="16">
        <f t="shared" si="39"/>
        <v>0.00011813011372715344</v>
      </c>
      <c r="K192" s="1" t="b">
        <f t="shared" si="40"/>
        <v>0</v>
      </c>
      <c r="L192" s="24">
        <f t="shared" si="30"/>
        <v>0</v>
      </c>
      <c r="W192" s="1">
        <f t="shared" si="41"/>
      </c>
      <c r="X192" s="24">
        <f t="shared" si="42"/>
      </c>
    </row>
    <row r="193" spans="1:24" ht="12.75">
      <c r="A193" s="25">
        <f t="shared" si="31"/>
        <v>1.6700000000000013</v>
      </c>
      <c r="B193" s="17">
        <f t="shared" si="32"/>
        <v>13.61536351782735</v>
      </c>
      <c r="C193" s="17">
        <f t="shared" si="33"/>
        <v>9.020267973538793</v>
      </c>
      <c r="D193" s="17">
        <f t="shared" si="34"/>
        <v>2.5639977505226895E-05</v>
      </c>
      <c r="E193" s="2">
        <f t="shared" si="35"/>
        <v>77.4655664834678</v>
      </c>
      <c r="F193" s="24">
        <f t="shared" si="36"/>
        <v>0.22300049844498346</v>
      </c>
      <c r="G193" s="2">
        <f t="shared" si="29"/>
        <v>18.946177256544026</v>
      </c>
      <c r="H193" s="24">
        <f t="shared" si="37"/>
        <v>9.337367388632279</v>
      </c>
      <c r="I193" s="5">
        <f t="shared" si="38"/>
        <v>1.6540989080561354E-05</v>
      </c>
      <c r="J193" s="16">
        <f t="shared" si="39"/>
        <v>0.00010758366890052934</v>
      </c>
      <c r="K193" s="1" t="b">
        <f t="shared" si="40"/>
        <v>0</v>
      </c>
      <c r="L193" s="24">
        <f t="shared" si="30"/>
        <v>0</v>
      </c>
      <c r="W193" s="1">
        <f t="shared" si="41"/>
      </c>
      <c r="X193" s="24">
        <f t="shared" si="42"/>
      </c>
    </row>
    <row r="194" spans="1:24" ht="12.75">
      <c r="A194" s="25">
        <f t="shared" si="31"/>
        <v>1.6800000000000013</v>
      </c>
      <c r="B194" s="17">
        <f t="shared" si="32"/>
        <v>13.705566198844735</v>
      </c>
      <c r="C194" s="17">
        <f t="shared" si="33"/>
        <v>9.020268229938567</v>
      </c>
      <c r="D194" s="17">
        <f t="shared" si="34"/>
        <v>2.3350886269321565E-05</v>
      </c>
      <c r="E194" s="2">
        <f t="shared" si="35"/>
        <v>77.46556868541498</v>
      </c>
      <c r="F194" s="24">
        <f t="shared" si="36"/>
        <v>0.22300045394470908</v>
      </c>
      <c r="G194" s="2">
        <f t="shared" si="29"/>
        <v>18.946174014581114</v>
      </c>
      <c r="H194" s="24">
        <f t="shared" si="37"/>
        <v>9.337367654045556</v>
      </c>
      <c r="I194" s="5">
        <f t="shared" si="38"/>
        <v>1.5064239234400626E-05</v>
      </c>
      <c r="J194" s="16">
        <f t="shared" si="39"/>
        <v>9.797879176845935E-05</v>
      </c>
      <c r="K194" s="1" t="b">
        <f t="shared" si="40"/>
        <v>0</v>
      </c>
      <c r="L194" s="24">
        <f t="shared" si="30"/>
        <v>0</v>
      </c>
      <c r="W194" s="1">
        <f t="shared" si="41"/>
      </c>
      <c r="X194" s="24">
        <f t="shared" si="42"/>
      </c>
    </row>
    <row r="195" spans="1:24" ht="12.75">
      <c r="A195" s="25">
        <f t="shared" si="31"/>
        <v>1.6900000000000013</v>
      </c>
      <c r="B195" s="17">
        <f t="shared" si="32"/>
        <v>13.795768882311666</v>
      </c>
      <c r="C195" s="17">
        <f t="shared" si="33"/>
        <v>9.02026846344743</v>
      </c>
      <c r="D195" s="17">
        <f t="shared" si="34"/>
        <v>2.1266161013828524E-05</v>
      </c>
      <c r="E195" s="2">
        <f t="shared" si="35"/>
        <v>77.46557069077627</v>
      </c>
      <c r="F195" s="24">
        <f t="shared" si="36"/>
        <v>0.22300041341733923</v>
      </c>
      <c r="G195" s="2">
        <f t="shared" si="29"/>
        <v>18.946171062054823</v>
      </c>
      <c r="H195" s="24">
        <f t="shared" si="37"/>
        <v>9.337367895763212</v>
      </c>
      <c r="I195" s="5">
        <f t="shared" si="38"/>
        <v>1.3719330960895005E-05</v>
      </c>
      <c r="J195" s="16">
        <f t="shared" si="39"/>
        <v>8.923142092580503E-05</v>
      </c>
      <c r="K195" s="1" t="b">
        <f t="shared" si="40"/>
        <v>0</v>
      </c>
      <c r="L195" s="24">
        <f t="shared" si="30"/>
        <v>0</v>
      </c>
      <c r="W195" s="1">
        <f t="shared" si="41"/>
      </c>
      <c r="X195" s="24">
        <f t="shared" si="42"/>
      </c>
    </row>
    <row r="196" spans="1:24" ht="12.75">
      <c r="A196" s="25">
        <f t="shared" si="31"/>
        <v>1.7000000000000013</v>
      </c>
      <c r="B196" s="17">
        <f t="shared" si="32"/>
        <v>13.885971568009449</v>
      </c>
      <c r="C196" s="17">
        <f t="shared" si="33"/>
        <v>9.02026867610904</v>
      </c>
      <c r="D196" s="17">
        <f t="shared" si="34"/>
        <v>1.9367556248420032E-05</v>
      </c>
      <c r="E196" s="2">
        <f t="shared" si="35"/>
        <v>77.46557251710253</v>
      </c>
      <c r="F196" s="24">
        <f t="shared" si="36"/>
        <v>0.22300037650817983</v>
      </c>
      <c r="G196" s="2">
        <f t="shared" si="29"/>
        <v>18.946168373124756</v>
      </c>
      <c r="H196" s="24">
        <f t="shared" si="37"/>
        <v>9.337368115900752</v>
      </c>
      <c r="I196" s="5">
        <f t="shared" si="38"/>
        <v>1.2494493671326794E-05</v>
      </c>
      <c r="J196" s="16">
        <f t="shared" si="39"/>
        <v>8.126499948830435E-05</v>
      </c>
      <c r="K196" s="1" t="b">
        <f t="shared" si="40"/>
        <v>0</v>
      </c>
      <c r="L196" s="24">
        <f t="shared" si="30"/>
        <v>0</v>
      </c>
      <c r="W196" s="1">
        <f t="shared" si="41"/>
      </c>
      <c r="X196" s="24">
        <f t="shared" si="42"/>
      </c>
    </row>
    <row r="197" spans="1:24" ht="12.75">
      <c r="A197" s="25">
        <f t="shared" si="31"/>
        <v>1.7100000000000013</v>
      </c>
      <c r="B197" s="17">
        <f t="shared" si="32"/>
        <v>13.976174255738917</v>
      </c>
      <c r="C197" s="17">
        <f t="shared" si="33"/>
        <v>9.020268869784603</v>
      </c>
      <c r="D197" s="17">
        <f t="shared" si="34"/>
        <v>1.7638455541243297E-05</v>
      </c>
      <c r="E197" s="2">
        <f t="shared" si="35"/>
        <v>77.46557418037763</v>
      </c>
      <c r="F197" s="24">
        <f t="shared" si="36"/>
        <v>0.2230003428942044</v>
      </c>
      <c r="G197" s="2">
        <f t="shared" si="29"/>
        <v>18.946165924257567</v>
      </c>
      <c r="H197" s="24">
        <f t="shared" si="37"/>
        <v>9.337368316384804</v>
      </c>
      <c r="I197" s="5">
        <f t="shared" si="38"/>
        <v>1.137900767165821E-05</v>
      </c>
      <c r="J197" s="16">
        <f t="shared" si="39"/>
        <v>7.400980599452494E-05</v>
      </c>
      <c r="K197" s="1" t="b">
        <f t="shared" si="40"/>
        <v>0</v>
      </c>
      <c r="L197" s="24">
        <f t="shared" si="30"/>
        <v>0</v>
      </c>
      <c r="W197" s="1">
        <f t="shared" si="41"/>
      </c>
      <c r="X197" s="24">
        <f t="shared" si="42"/>
      </c>
    </row>
    <row r="198" spans="1:24" ht="12.75">
      <c r="A198" s="25">
        <f t="shared" si="31"/>
        <v>1.7200000000000013</v>
      </c>
      <c r="B198" s="17">
        <f t="shared" si="32"/>
        <v>14.066376945318686</v>
      </c>
      <c r="C198" s="17">
        <f t="shared" si="33"/>
        <v>9.020269046169158</v>
      </c>
      <c r="D198" s="17">
        <f t="shared" si="34"/>
        <v>1.6063725858947677E-05</v>
      </c>
      <c r="E198" s="2">
        <f t="shared" si="35"/>
        <v>77.4655756951585</v>
      </c>
      <c r="F198" s="24">
        <f t="shared" si="36"/>
        <v>0.2230003122812247</v>
      </c>
      <c r="G198" s="2">
        <f t="shared" si="29"/>
        <v>18.94616369402087</v>
      </c>
      <c r="H198" s="24">
        <f t="shared" si="37"/>
        <v>9.33736849897</v>
      </c>
      <c r="I198" s="5">
        <f t="shared" si="38"/>
        <v>1.036311027101954E-05</v>
      </c>
      <c r="J198" s="16">
        <f t="shared" si="39"/>
        <v>6.740234322614335E-05</v>
      </c>
      <c r="K198" s="1" t="b">
        <f t="shared" si="40"/>
        <v>0</v>
      </c>
      <c r="L198" s="24">
        <f t="shared" si="30"/>
        <v>0</v>
      </c>
      <c r="W198" s="1">
        <f t="shared" si="41"/>
      </c>
      <c r="X198" s="24">
        <f t="shared" si="42"/>
      </c>
    </row>
    <row r="199" spans="1:24" ht="12.75">
      <c r="A199" s="25">
        <f t="shared" si="31"/>
        <v>1.7300000000000013</v>
      </c>
      <c r="B199" s="17">
        <f t="shared" si="32"/>
        <v>14.156579636583563</v>
      </c>
      <c r="C199" s="17">
        <f t="shared" si="33"/>
        <v>9.020269206806416</v>
      </c>
      <c r="D199" s="17">
        <f t="shared" si="34"/>
        <v>1.462958520472874E-05</v>
      </c>
      <c r="E199" s="2">
        <f t="shared" si="35"/>
        <v>77.46557707470248</v>
      </c>
      <c r="F199" s="24">
        <f t="shared" si="36"/>
        <v>0.22300028440131645</v>
      </c>
      <c r="G199" s="2">
        <f t="shared" si="29"/>
        <v>18.946161662895676</v>
      </c>
      <c r="H199" s="24">
        <f t="shared" si="37"/>
        <v>9.337368665254317</v>
      </c>
      <c r="I199" s="5">
        <f t="shared" si="38"/>
        <v>9.437910353024444E-06</v>
      </c>
      <c r="J199" s="16">
        <f t="shared" si="39"/>
        <v>6.138478282583391E-05</v>
      </c>
      <c r="K199" s="1" t="b">
        <f t="shared" si="40"/>
        <v>0</v>
      </c>
      <c r="L199" s="24">
        <f t="shared" si="30"/>
        <v>0</v>
      </c>
      <c r="W199" s="1">
        <f t="shared" si="41"/>
      </c>
      <c r="X199" s="24">
        <f t="shared" si="42"/>
      </c>
    </row>
    <row r="200" spans="1:24" ht="12.75">
      <c r="A200" s="25">
        <f t="shared" si="31"/>
        <v>1.7400000000000013</v>
      </c>
      <c r="B200" s="17">
        <f t="shared" si="32"/>
        <v>14.246782329383107</v>
      </c>
      <c r="C200" s="17">
        <f t="shared" si="33"/>
        <v>9.020269353102268</v>
      </c>
      <c r="D200" s="17">
        <f t="shared" si="34"/>
        <v>1.3323482063823571E-05</v>
      </c>
      <c r="E200" s="2">
        <f t="shared" si="35"/>
        <v>77.46557833108324</v>
      </c>
      <c r="F200" s="24">
        <f t="shared" si="36"/>
        <v>0.22300025901047654</v>
      </c>
      <c r="G200" s="2">
        <f t="shared" si="29"/>
        <v>18.946159813105705</v>
      </c>
      <c r="H200" s="24">
        <f t="shared" si="37"/>
        <v>9.337368816693068</v>
      </c>
      <c r="I200" s="5">
        <f t="shared" si="38"/>
        <v>8.595310628841708E-06</v>
      </c>
      <c r="J200" s="16">
        <f t="shared" si="39"/>
        <v>5.590445945845036E-05</v>
      </c>
      <c r="K200" s="1" t="b">
        <f t="shared" si="40"/>
        <v>0</v>
      </c>
      <c r="L200" s="24">
        <f t="shared" si="30"/>
        <v>0</v>
      </c>
      <c r="W200" s="1">
        <f t="shared" si="41"/>
      </c>
      <c r="X200" s="24">
        <f t="shared" si="42"/>
      </c>
    </row>
    <row r="201" spans="1:24" ht="12.75">
      <c r="A201" s="25">
        <f t="shared" si="31"/>
        <v>1.7500000000000013</v>
      </c>
      <c r="B201" s="17">
        <f t="shared" si="32"/>
        <v>14.336985023580304</v>
      </c>
      <c r="C201" s="17">
        <f t="shared" si="33"/>
        <v>9.020269486337089</v>
      </c>
      <c r="D201" s="17">
        <f t="shared" si="34"/>
        <v>1.2133985461434617E-05</v>
      </c>
      <c r="E201" s="2">
        <f t="shared" si="35"/>
        <v>77.46557947529656</v>
      </c>
      <c r="F201" s="24">
        <f t="shared" si="36"/>
        <v>0.2230002358864853</v>
      </c>
      <c r="G201" s="2">
        <f t="shared" si="29"/>
        <v>18.946158128461665</v>
      </c>
      <c r="H201" s="24">
        <f t="shared" si="37"/>
        <v>9.33736895461164</v>
      </c>
      <c r="I201" s="5">
        <f t="shared" si="38"/>
        <v>7.827936697003258E-06</v>
      </c>
      <c r="J201" s="16">
        <f t="shared" si="39"/>
        <v>5.0913409501264175E-05</v>
      </c>
      <c r="K201" s="1" t="b">
        <f t="shared" si="40"/>
        <v>0</v>
      </c>
      <c r="L201" s="24">
        <f t="shared" si="30"/>
        <v>0</v>
      </c>
      <c r="W201" s="1">
        <f t="shared" si="41"/>
      </c>
      <c r="X201" s="24">
        <f t="shared" si="42"/>
      </c>
    </row>
    <row r="202" spans="1:24" ht="12.75">
      <c r="A202" s="25">
        <f t="shared" si="31"/>
        <v>1.7600000000000013</v>
      </c>
      <c r="B202" s="17">
        <f t="shared" si="32"/>
        <v>14.427187719050375</v>
      </c>
      <c r="C202" s="17">
        <f t="shared" si="33"/>
        <v>9.020269607676944</v>
      </c>
      <c r="D202" s="17">
        <f t="shared" si="34"/>
        <v>1.1050684974891727E-05</v>
      </c>
      <c r="E202" s="2">
        <f t="shared" si="35"/>
        <v>77.46558051735657</v>
      </c>
      <c r="F202" s="24">
        <f t="shared" si="36"/>
        <v>0.2230002148269628</v>
      </c>
      <c r="G202" s="2">
        <f t="shared" si="29"/>
        <v>18.946156594219644</v>
      </c>
      <c r="H202" s="24">
        <f t="shared" si="37"/>
        <v>9.337369080217087</v>
      </c>
      <c r="I202" s="5">
        <f t="shared" si="38"/>
        <v>7.129072543360987E-06</v>
      </c>
      <c r="J202" s="16">
        <f t="shared" si="39"/>
        <v>4.6367951501534876E-05</v>
      </c>
      <c r="K202" s="1" t="b">
        <f t="shared" si="40"/>
        <v>0</v>
      </c>
      <c r="L202" s="24">
        <f t="shared" si="30"/>
        <v>0</v>
      </c>
      <c r="W202" s="1">
        <f t="shared" si="41"/>
      </c>
      <c r="X202" s="24">
        <f t="shared" si="42"/>
      </c>
    </row>
    <row r="203" spans="1:24" ht="12.75">
      <c r="A203" s="25">
        <f t="shared" si="31"/>
        <v>1.7700000000000014</v>
      </c>
      <c r="B203" s="17">
        <f t="shared" si="32"/>
        <v>14.517390415679678</v>
      </c>
      <c r="C203" s="17">
        <f t="shared" si="33"/>
        <v>9.020269718183794</v>
      </c>
      <c r="D203" s="17">
        <f t="shared" si="34"/>
        <v>1.0064099639237777E-05</v>
      </c>
      <c r="E203" s="2">
        <f t="shared" si="35"/>
        <v>77.46558146638334</v>
      </c>
      <c r="F203" s="24">
        <f t="shared" si="36"/>
        <v>0.22300019564759646</v>
      </c>
      <c r="G203" s="2">
        <f t="shared" si="29"/>
        <v>18.94615519695198</v>
      </c>
      <c r="H203" s="24">
        <f t="shared" si="37"/>
        <v>9.337369194608707</v>
      </c>
      <c r="I203" s="5">
        <f t="shared" si="38"/>
        <v>6.4926017194642955E-06</v>
      </c>
      <c r="J203" s="16">
        <f t="shared" si="39"/>
        <v>4.2228303950304585E-05</v>
      </c>
      <c r="K203" s="1" t="b">
        <f t="shared" si="40"/>
        <v>0</v>
      </c>
      <c r="L203" s="24">
        <f t="shared" si="30"/>
        <v>0</v>
      </c>
      <c r="W203" s="1">
        <f t="shared" si="41"/>
      </c>
      <c r="X203" s="24">
        <f t="shared" si="42"/>
      </c>
    </row>
    <row r="204" spans="1:24" ht="12.75">
      <c r="A204" s="25">
        <f t="shared" si="31"/>
        <v>1.7800000000000014</v>
      </c>
      <c r="B204" s="17">
        <f t="shared" si="32"/>
        <v>14.607593113364722</v>
      </c>
      <c r="C204" s="17">
        <f t="shared" si="33"/>
        <v>9.02026981882479</v>
      </c>
      <c r="D204" s="17">
        <f t="shared" si="34"/>
        <v>9.165594855325059E-06</v>
      </c>
      <c r="E204" s="2">
        <f t="shared" si="35"/>
        <v>77.4655823306827</v>
      </c>
      <c r="F204" s="24">
        <f t="shared" si="36"/>
        <v>0.22300017818052975</v>
      </c>
      <c r="G204" s="2">
        <f t="shared" si="29"/>
        <v>18.946153924429883</v>
      </c>
      <c r="H204" s="24">
        <f t="shared" si="37"/>
        <v>9.337369298787646</v>
      </c>
      <c r="I204" s="5">
        <f t="shared" si="38"/>
        <v>5.912953876061364E-06</v>
      </c>
      <c r="J204" s="16">
        <f t="shared" si="39"/>
        <v>3.845823663420411E-05</v>
      </c>
      <c r="K204" s="1" t="b">
        <f t="shared" si="40"/>
        <v>0</v>
      </c>
      <c r="L204" s="24">
        <f t="shared" si="30"/>
        <v>0</v>
      </c>
      <c r="W204" s="1">
        <f t="shared" si="41"/>
      </c>
      <c r="X204" s="24">
        <f t="shared" si="42"/>
      </c>
    </row>
    <row r="205" spans="1:24" ht="12.75">
      <c r="A205" s="25">
        <f t="shared" si="31"/>
        <v>1.7900000000000014</v>
      </c>
      <c r="B205" s="17">
        <f t="shared" si="32"/>
        <v>14.697795812011249</v>
      </c>
      <c r="C205" s="17">
        <f t="shared" si="33"/>
        <v>9.020269910480739</v>
      </c>
      <c r="D205" s="17">
        <f t="shared" si="34"/>
        <v>8.347306980607507E-06</v>
      </c>
      <c r="E205" s="2">
        <f t="shared" si="35"/>
        <v>77.46558311781894</v>
      </c>
      <c r="F205" s="24">
        <f t="shared" si="36"/>
        <v>0.2230001622728917</v>
      </c>
      <c r="G205" s="2">
        <f t="shared" si="29"/>
        <v>18.9461527655163</v>
      </c>
      <c r="H205" s="24">
        <f t="shared" si="37"/>
        <v>9.337369393665677</v>
      </c>
      <c r="I205" s="5">
        <f t="shared" si="38"/>
        <v>5.3850559618398265E-06</v>
      </c>
      <c r="J205" s="16">
        <f t="shared" si="39"/>
        <v>3.5024754223348464E-05</v>
      </c>
      <c r="K205" s="1" t="b">
        <f t="shared" si="40"/>
        <v>0</v>
      </c>
      <c r="L205" s="24">
        <f t="shared" si="30"/>
        <v>0</v>
      </c>
      <c r="W205" s="1">
        <f t="shared" si="41"/>
      </c>
      <c r="X205" s="24">
        <f t="shared" si="42"/>
      </c>
    </row>
    <row r="206" spans="1:24" ht="12.75">
      <c r="A206" s="25">
        <f t="shared" si="31"/>
        <v>1.8000000000000014</v>
      </c>
      <c r="B206" s="17">
        <f t="shared" si="32"/>
        <v>14.787998511533422</v>
      </c>
      <c r="C206" s="17">
        <f t="shared" si="33"/>
        <v>9.020269993953809</v>
      </c>
      <c r="D206" s="17">
        <f t="shared" si="34"/>
        <v>7.602074363346127E-06</v>
      </c>
      <c r="E206" s="2">
        <f t="shared" si="35"/>
        <v>77.46558383468108</v>
      </c>
      <c r="F206" s="24">
        <f t="shared" si="36"/>
        <v>0.22300014778545876</v>
      </c>
      <c r="G206" s="2">
        <f t="shared" si="29"/>
        <v>18.946151710068417</v>
      </c>
      <c r="H206" s="24">
        <f t="shared" si="37"/>
        <v>9.337369480073168</v>
      </c>
      <c r="I206" s="5">
        <f t="shared" si="38"/>
        <v>4.904287816611098E-06</v>
      </c>
      <c r="J206" s="16">
        <f t="shared" si="39"/>
        <v>3.189780689537288E-05</v>
      </c>
      <c r="K206" s="1" t="b">
        <f t="shared" si="40"/>
        <v>0</v>
      </c>
      <c r="L206" s="24">
        <f t="shared" si="30"/>
        <v>0</v>
      </c>
      <c r="W206" s="1">
        <f t="shared" si="41"/>
      </c>
      <c r="X206" s="24">
        <f t="shared" si="42"/>
      </c>
    </row>
    <row r="207" spans="1:24" ht="12.75">
      <c r="A207" s="25">
        <f t="shared" si="31"/>
        <v>1.8100000000000014</v>
      </c>
      <c r="B207" s="17">
        <f t="shared" si="32"/>
        <v>14.878201211853064</v>
      </c>
      <c r="C207" s="17">
        <f t="shared" si="33"/>
        <v>9.020270069974552</v>
      </c>
      <c r="D207" s="17">
        <f t="shared" si="34"/>
        <v>6.9233748002391815E-06</v>
      </c>
      <c r="E207" s="2">
        <f t="shared" si="35"/>
        <v>77.46558448754307</v>
      </c>
      <c r="F207" s="24">
        <f t="shared" si="36"/>
        <v>0.22300013459143772</v>
      </c>
      <c r="G207" s="2">
        <f t="shared" si="29"/>
        <v>18.946150748849018</v>
      </c>
      <c r="H207" s="24">
        <f t="shared" si="37"/>
        <v>9.337369558766353</v>
      </c>
      <c r="I207" s="5">
        <f t="shared" si="38"/>
        <v>4.466441784982348E-06</v>
      </c>
      <c r="J207" s="16">
        <f t="shared" si="39"/>
        <v>2.9050027911738965E-05</v>
      </c>
      <c r="K207" s="1" t="b">
        <f t="shared" si="40"/>
        <v>0</v>
      </c>
      <c r="L207" s="24">
        <f t="shared" si="30"/>
        <v>0</v>
      </c>
      <c r="W207" s="1">
        <f t="shared" si="41"/>
      </c>
      <c r="X207" s="24">
        <f t="shared" si="42"/>
      </c>
    </row>
    <row r="208" spans="1:24" ht="12.75">
      <c r="A208" s="25">
        <f t="shared" si="31"/>
        <v>1.8200000000000014</v>
      </c>
      <c r="B208" s="17">
        <f t="shared" si="32"/>
        <v>14.968403912898978</v>
      </c>
      <c r="C208" s="17">
        <f t="shared" si="33"/>
        <v>9.0202701392083</v>
      </c>
      <c r="D208" s="17">
        <f t="shared" si="34"/>
        <v>6.305268302408297E-06</v>
      </c>
      <c r="E208" s="2">
        <f t="shared" si="35"/>
        <v>77.46558508211871</v>
      </c>
      <c r="F208" s="24">
        <f t="shared" si="36"/>
        <v>0.22300012257535526</v>
      </c>
      <c r="G208" s="2">
        <f t="shared" si="29"/>
        <v>18.94614987344557</v>
      </c>
      <c r="H208" s="24">
        <f t="shared" si="37"/>
        <v>9.337369630433951</v>
      </c>
      <c r="I208" s="5">
        <f t="shared" si="38"/>
        <v>4.0676858632680166E-06</v>
      </c>
      <c r="J208" s="16">
        <f t="shared" si="39"/>
        <v>2.6456493467555174E-05</v>
      </c>
      <c r="K208" s="1" t="b">
        <f t="shared" si="40"/>
        <v>0</v>
      </c>
      <c r="L208" s="24">
        <f t="shared" si="30"/>
        <v>0</v>
      </c>
      <c r="W208" s="1">
        <f t="shared" si="41"/>
      </c>
      <c r="X208" s="24">
        <f t="shared" si="42"/>
      </c>
    </row>
    <row r="209" spans="1:24" ht="12.75">
      <c r="A209" s="25">
        <f t="shared" si="31"/>
        <v>1.8300000000000014</v>
      </c>
      <c r="B209" s="17">
        <f t="shared" si="32"/>
        <v>15.058606614606324</v>
      </c>
      <c r="C209" s="17">
        <f t="shared" si="33"/>
        <v>9.020270202260983</v>
      </c>
      <c r="D209" s="17">
        <f t="shared" si="34"/>
        <v>5.742345249694213E-06</v>
      </c>
      <c r="E209" s="2">
        <f t="shared" si="35"/>
        <v>77.46558562361167</v>
      </c>
      <c r="F209" s="24">
        <f t="shared" si="36"/>
        <v>0.22300011163204744</v>
      </c>
      <c r="G209" s="2">
        <f t="shared" si="29"/>
        <v>18.946149076196594</v>
      </c>
      <c r="H209" s="24">
        <f t="shared" si="37"/>
        <v>9.337369695703194</v>
      </c>
      <c r="I209" s="5">
        <f t="shared" si="38"/>
        <v>3.7045301668728016E-06</v>
      </c>
      <c r="J209" s="16">
        <f t="shared" si="39"/>
        <v>2.4094505150392206E-05</v>
      </c>
      <c r="K209" s="1" t="b">
        <f t="shared" si="40"/>
        <v>0</v>
      </c>
      <c r="L209" s="24">
        <f t="shared" si="30"/>
        <v>0</v>
      </c>
      <c r="W209" s="1">
        <f t="shared" si="41"/>
      </c>
      <c r="X209" s="24">
        <f t="shared" si="42"/>
      </c>
    </row>
    <row r="210" spans="1:24" ht="12.75">
      <c r="A210" s="25">
        <f t="shared" si="31"/>
        <v>1.8400000000000014</v>
      </c>
      <c r="B210" s="17">
        <f t="shared" si="32"/>
        <v>15.14880931691605</v>
      </c>
      <c r="C210" s="17">
        <f t="shared" si="33"/>
        <v>9.020270259684436</v>
      </c>
      <c r="D210" s="17">
        <f t="shared" si="34"/>
        <v>5.229678958112323E-06</v>
      </c>
      <c r="E210" s="2">
        <f t="shared" si="35"/>
        <v>77.46558611676113</v>
      </c>
      <c r="F210" s="24">
        <f t="shared" si="36"/>
        <v>0.22300010166573833</v>
      </c>
      <c r="G210" s="2">
        <f t="shared" si="29"/>
        <v>18.946148350124567</v>
      </c>
      <c r="H210" s="24">
        <f t="shared" si="37"/>
        <v>9.337369755145316</v>
      </c>
      <c r="I210" s="5">
        <f t="shared" si="38"/>
        <v>3.3737963534008486E-06</v>
      </c>
      <c r="J210" s="16">
        <f t="shared" si="39"/>
        <v>2.1943390916428283E-05</v>
      </c>
      <c r="K210" s="1" t="b">
        <f t="shared" si="40"/>
        <v>0</v>
      </c>
      <c r="L210" s="24">
        <f t="shared" si="30"/>
        <v>0</v>
      </c>
      <c r="W210" s="1">
        <f t="shared" si="41"/>
      </c>
      <c r="X210" s="24">
        <f t="shared" si="42"/>
      </c>
    </row>
    <row r="211" spans="1:24" ht="12.75">
      <c r="A211" s="25">
        <f t="shared" si="31"/>
        <v>1.8500000000000014</v>
      </c>
      <c r="B211" s="17">
        <f t="shared" si="32"/>
        <v>15.239012019774378</v>
      </c>
      <c r="C211" s="17">
        <f t="shared" si="33"/>
        <v>9.020270311981225</v>
      </c>
      <c r="D211" s="17">
        <f t="shared" si="34"/>
        <v>4.762782600502729E-06</v>
      </c>
      <c r="E211" s="2">
        <f t="shared" si="35"/>
        <v>77.4655865658831</v>
      </c>
      <c r="F211" s="24">
        <f t="shared" si="36"/>
        <v>0.22300009258920336</v>
      </c>
      <c r="G211" s="2">
        <f t="shared" si="29"/>
        <v>18.94614768887494</v>
      </c>
      <c r="H211" s="24">
        <f t="shared" si="37"/>
        <v>9.337369809280553</v>
      </c>
      <c r="I211" s="5">
        <f t="shared" si="38"/>
        <v>3.0725898596457497E-06</v>
      </c>
      <c r="J211" s="16">
        <f t="shared" si="39"/>
        <v>1.9984324332313932E-05</v>
      </c>
      <c r="K211" s="1" t="b">
        <f t="shared" si="40"/>
        <v>0</v>
      </c>
      <c r="L211" s="24">
        <f t="shared" si="30"/>
        <v>0</v>
      </c>
      <c r="W211" s="1">
        <f t="shared" si="41"/>
      </c>
      <c r="X211" s="24">
        <f t="shared" si="42"/>
      </c>
    </row>
    <row r="212" spans="1:24" ht="12.75">
      <c r="A212" s="25">
        <f t="shared" si="31"/>
        <v>1.8600000000000014</v>
      </c>
      <c r="B212" s="17">
        <f t="shared" si="32"/>
        <v>15.32921472313233</v>
      </c>
      <c r="C212" s="17">
        <f t="shared" si="33"/>
        <v>9.02027035960905</v>
      </c>
      <c r="D212" s="17">
        <f t="shared" si="34"/>
        <v>4.337569914987794E-06</v>
      </c>
      <c r="E212" s="2">
        <f t="shared" si="35"/>
        <v>77.46558697490823</v>
      </c>
      <c r="F212" s="24">
        <f t="shared" si="36"/>
        <v>0.22300008432300558</v>
      </c>
      <c r="G212" s="2">
        <f t="shared" si="29"/>
        <v>18.946147086660527</v>
      </c>
      <c r="H212" s="24">
        <f t="shared" si="37"/>
        <v>9.33736985858269</v>
      </c>
      <c r="I212" s="5">
        <f t="shared" si="38"/>
        <v>2.7982745554785042E-06</v>
      </c>
      <c r="J212" s="16">
        <f t="shared" si="39"/>
        <v>1.8200159710429295E-05</v>
      </c>
      <c r="K212" s="1" t="b">
        <f t="shared" si="40"/>
        <v>0</v>
      </c>
      <c r="L212" s="24">
        <f t="shared" si="30"/>
        <v>0</v>
      </c>
      <c r="W212" s="1">
        <f t="shared" si="41"/>
      </c>
      <c r="X212" s="24">
        <f t="shared" si="42"/>
      </c>
    </row>
    <row r="213" spans="1:24" ht="12.75">
      <c r="A213" s="25">
        <f t="shared" si="31"/>
        <v>1.8700000000000014</v>
      </c>
      <c r="B213" s="17">
        <f t="shared" si="32"/>
        <v>15.419417426945298</v>
      </c>
      <c r="C213" s="17">
        <f t="shared" si="33"/>
        <v>9.02027040298475</v>
      </c>
      <c r="D213" s="17">
        <f t="shared" si="34"/>
        <v>3.950319444243072E-06</v>
      </c>
      <c r="E213" s="2">
        <f t="shared" si="35"/>
        <v>77.46558734741637</v>
      </c>
      <c r="F213" s="24">
        <f t="shared" si="36"/>
        <v>0.22300007679479852</v>
      </c>
      <c r="G213" s="2">
        <f t="shared" si="29"/>
        <v>18.946146538210694</v>
      </c>
      <c r="H213" s="24">
        <f t="shared" si="37"/>
        <v>9.337369903483225</v>
      </c>
      <c r="I213" s="5">
        <f t="shared" si="38"/>
        <v>2.548449610155027E-06</v>
      </c>
      <c r="J213" s="16">
        <f t="shared" si="39"/>
        <v>1.6575282059203542E-05</v>
      </c>
      <c r="K213" s="1" t="b">
        <f t="shared" si="40"/>
        <v>0</v>
      </c>
      <c r="L213" s="24">
        <f t="shared" si="30"/>
        <v>0</v>
      </c>
      <c r="W213" s="1">
        <f t="shared" si="41"/>
      </c>
      <c r="X213" s="24">
        <f t="shared" si="42"/>
      </c>
    </row>
    <row r="214" spans="1:24" ht="12.75">
      <c r="A214" s="25">
        <f t="shared" si="31"/>
        <v>1.8800000000000014</v>
      </c>
      <c r="B214" s="17">
        <f t="shared" si="32"/>
        <v>15.509620131172662</v>
      </c>
      <c r="C214" s="17">
        <f t="shared" si="33"/>
        <v>9.020270442487943</v>
      </c>
      <c r="D214" s="17">
        <f t="shared" si="34"/>
        <v>3.5976420057551878E-06</v>
      </c>
      <c r="E214" s="2">
        <f t="shared" si="35"/>
        <v>77.46558768666763</v>
      </c>
      <c r="F214" s="24">
        <f t="shared" si="36"/>
        <v>0.22300006993869675</v>
      </c>
      <c r="G214" s="2">
        <f t="shared" si="29"/>
        <v>18.946146038725512</v>
      </c>
      <c r="H214" s="24">
        <f t="shared" si="37"/>
        <v>9.337369944375117</v>
      </c>
      <c r="I214" s="5">
        <f t="shared" si="38"/>
        <v>2.320928603280789E-06</v>
      </c>
      <c r="J214" s="16">
        <f t="shared" si="39"/>
        <v>1.5095470590444156E-05</v>
      </c>
      <c r="K214" s="1" t="b">
        <f t="shared" si="40"/>
        <v>0</v>
      </c>
      <c r="L214" s="24">
        <f t="shared" si="30"/>
        <v>0</v>
      </c>
      <c r="W214" s="1">
        <f t="shared" si="41"/>
      </c>
      <c r="X214" s="24">
        <f t="shared" si="42"/>
      </c>
    </row>
    <row r="215" spans="1:24" ht="12.75">
      <c r="A215" s="25">
        <f t="shared" si="31"/>
        <v>1.8900000000000015</v>
      </c>
      <c r="B215" s="17">
        <f t="shared" si="32"/>
        <v>15.599822835777424</v>
      </c>
      <c r="C215" s="17">
        <f t="shared" si="33"/>
        <v>9.020270478464363</v>
      </c>
      <c r="D215" s="17">
        <f t="shared" si="34"/>
        <v>3.2764509818760877E-06</v>
      </c>
      <c r="E215" s="2">
        <f t="shared" si="35"/>
        <v>77.46558799563115</v>
      </c>
      <c r="F215" s="24">
        <f t="shared" si="36"/>
        <v>0.22300006369469516</v>
      </c>
      <c r="G215" s="2">
        <f t="shared" si="29"/>
        <v>18.94614558383345</v>
      </c>
      <c r="H215" s="24">
        <f t="shared" si="37"/>
        <v>9.337369981616256</v>
      </c>
      <c r="I215" s="5">
        <f t="shared" si="38"/>
        <v>2.1137202541023336E-06</v>
      </c>
      <c r="J215" s="16">
        <f t="shared" si="39"/>
        <v>1.3747774058347481E-05</v>
      </c>
      <c r="K215" s="1" t="b">
        <f t="shared" si="40"/>
        <v>0</v>
      </c>
      <c r="L215" s="24">
        <f t="shared" si="30"/>
        <v>0</v>
      </c>
      <c r="W215" s="1">
        <f t="shared" si="41"/>
      </c>
      <c r="X215" s="24">
        <f t="shared" si="42"/>
      </c>
    </row>
    <row r="216" spans="1:24" ht="12.75">
      <c r="A216" s="25">
        <f t="shared" si="31"/>
        <v>1.9000000000000015</v>
      </c>
      <c r="B216" s="17">
        <f t="shared" si="32"/>
        <v>15.69002554072589</v>
      </c>
      <c r="C216" s="17">
        <f t="shared" si="33"/>
        <v>9.020270511228873</v>
      </c>
      <c r="D216" s="17">
        <f t="shared" si="34"/>
        <v>2.9839353083153505E-06</v>
      </c>
      <c r="E216" s="2">
        <f t="shared" si="35"/>
        <v>77.46558827701097</v>
      </c>
      <c r="F216" s="24">
        <f t="shared" si="36"/>
        <v>0.2230000580081471</v>
      </c>
      <c r="G216" s="2">
        <f t="shared" si="29"/>
        <v>18.946145169553354</v>
      </c>
      <c r="H216" s="24">
        <f t="shared" si="37"/>
        <v>9.337370015532573</v>
      </c>
      <c r="I216" s="5">
        <f t="shared" si="38"/>
        <v>1.9250111034754925E-06</v>
      </c>
      <c r="J216" s="16">
        <f t="shared" si="39"/>
        <v>1.2520397420978813E-05</v>
      </c>
      <c r="K216" s="1" t="b">
        <f t="shared" si="40"/>
        <v>0</v>
      </c>
      <c r="L216" s="24">
        <f t="shared" si="30"/>
        <v>0</v>
      </c>
      <c r="W216" s="1">
        <f t="shared" si="41"/>
      </c>
      <c r="X216" s="24">
        <f t="shared" si="42"/>
      </c>
    </row>
    <row r="217" spans="1:24" ht="12.75">
      <c r="A217" s="25">
        <f t="shared" si="31"/>
        <v>1.9100000000000015</v>
      </c>
      <c r="B217" s="17">
        <f t="shared" si="32"/>
        <v>15.780228245987376</v>
      </c>
      <c r="C217" s="17">
        <f t="shared" si="33"/>
        <v>9.020270541068225</v>
      </c>
      <c r="D217" s="17">
        <f t="shared" si="34"/>
        <v>2.717534926920369E-06</v>
      </c>
      <c r="E217" s="2">
        <f t="shared" si="35"/>
        <v>77.4655885332697</v>
      </c>
      <c r="F217" s="24">
        <f t="shared" si="36"/>
        <v>0.2230000528292836</v>
      </c>
      <c r="G217" s="2">
        <f t="shared" si="29"/>
        <v>18.94614479225942</v>
      </c>
      <c r="H217" s="24">
        <f t="shared" si="37"/>
        <v>9.3373700464209</v>
      </c>
      <c r="I217" s="5">
        <f t="shared" si="38"/>
        <v>1.753149559023002E-06</v>
      </c>
      <c r="J217" s="16">
        <f t="shared" si="39"/>
        <v>1.1402598841743328E-05</v>
      </c>
      <c r="K217" s="1" t="b">
        <f t="shared" si="40"/>
        <v>0</v>
      </c>
      <c r="L217" s="24">
        <f t="shared" si="30"/>
        <v>0</v>
      </c>
      <c r="W217" s="1">
        <f t="shared" si="41"/>
      </c>
      <c r="X217" s="24">
        <f t="shared" si="42"/>
      </c>
    </row>
    <row r="218" spans="1:24" ht="12.75">
      <c r="A218" s="25">
        <f t="shared" si="31"/>
        <v>1.9200000000000015</v>
      </c>
      <c r="B218" s="17">
        <f t="shared" si="32"/>
        <v>15.870430951533935</v>
      </c>
      <c r="C218" s="17">
        <f t="shared" si="33"/>
        <v>9.020270568243575</v>
      </c>
      <c r="D218" s="17">
        <f t="shared" si="34"/>
        <v>2.474918277276392E-06</v>
      </c>
      <c r="E218" s="2">
        <f t="shared" si="35"/>
        <v>77.4655887666501</v>
      </c>
      <c r="F218" s="24">
        <f t="shared" si="36"/>
        <v>0.22300004811277976</v>
      </c>
      <c r="G218" s="2">
        <f t="shared" si="29"/>
        <v>18.94614444864962</v>
      </c>
      <c r="H218" s="24">
        <f t="shared" si="37"/>
        <v>9.337370074551576</v>
      </c>
      <c r="I218" s="5">
        <f t="shared" si="38"/>
        <v>1.5966315061177738E-06</v>
      </c>
      <c r="J218" s="16">
        <f t="shared" si="39"/>
        <v>1.0384595245611764E-05</v>
      </c>
      <c r="K218" s="1" t="b">
        <f t="shared" si="40"/>
        <v>0</v>
      </c>
      <c r="L218" s="24">
        <f t="shared" si="30"/>
        <v>0</v>
      </c>
      <c r="W218" s="1">
        <f t="shared" si="41"/>
      </c>
      <c r="X218" s="24">
        <f t="shared" si="42"/>
      </c>
    </row>
    <row r="219" spans="1:24" ht="12.75">
      <c r="A219" s="25">
        <f t="shared" si="31"/>
        <v>1.9300000000000015</v>
      </c>
      <c r="B219" s="17">
        <f t="shared" si="32"/>
        <v>15.960633657340116</v>
      </c>
      <c r="C219" s="17">
        <f t="shared" si="33"/>
        <v>9.020270592992757</v>
      </c>
      <c r="D219" s="17">
        <f t="shared" si="34"/>
        <v>2.253962004166812E-06</v>
      </c>
      <c r="E219" s="2">
        <f t="shared" si="35"/>
        <v>77.46558897919472</v>
      </c>
      <c r="F219" s="24">
        <f t="shared" si="36"/>
        <v>0.22300004381735708</v>
      </c>
      <c r="G219" s="2">
        <f aca="true" t="shared" si="43" ref="G219:G282">($H$20-$H$19)*F219/$B$20+$H$19</f>
        <v>18.946144135716697</v>
      </c>
      <c r="H219" s="24">
        <f t="shared" si="37"/>
        <v>9.337370100170792</v>
      </c>
      <c r="I219" s="5">
        <f t="shared" si="38"/>
        <v>1.4540871088936708E-06</v>
      </c>
      <c r="J219" s="16">
        <f t="shared" si="39"/>
        <v>9.457477172950817E-06</v>
      </c>
      <c r="K219" s="1" t="b">
        <f t="shared" si="40"/>
        <v>0</v>
      </c>
      <c r="L219" s="24">
        <f aca="true" t="shared" si="44" ref="L219:L282">2*PI()*$B$13*H219-C219</f>
        <v>0</v>
      </c>
      <c r="W219" s="1">
        <f t="shared" si="41"/>
      </c>
      <c r="X219" s="24">
        <f t="shared" si="42"/>
      </c>
    </row>
    <row r="220" spans="1:24" ht="12.75">
      <c r="A220" s="25">
        <f aca="true" t="shared" si="45" ref="A220:A283">A219+$B$22</f>
        <v>1.9400000000000015</v>
      </c>
      <c r="B220" s="17">
        <f aca="true" t="shared" si="46" ref="B220:B283">B219+$B$22*(C220+C219)/2</f>
        <v>16.050836363382743</v>
      </c>
      <c r="C220" s="17">
        <f aca="true" t="shared" si="47" ref="C220:C283">C219+D219*$B$22</f>
        <v>9.020270615532377</v>
      </c>
      <c r="D220" s="17">
        <f aca="true" t="shared" si="48" ref="D220:D283">IF(K220,$J$17,($B$21*$B$15*$B$14*($B$20*(1-C220*$B$15/(2*PI()*$B$13*$B$19))-$B$18)/($B$12*$B$13)))</f>
        <v>2.052732311223442E-06</v>
      </c>
      <c r="E220" s="2">
        <f aca="true" t="shared" si="49" ref="E220:E283">IF(K220,$B$19*(1-F220/$B$20),H220*$B$15)</f>
        <v>77.46558917276374</v>
      </c>
      <c r="F220" s="24">
        <f aca="true" t="shared" si="50" ref="F220:F283">IF(K220,(I220/($B$15*$B$14)+$B$18),$B$20*(1-E220/$B$19))</f>
        <v>0.22300003990542205</v>
      </c>
      <c r="G220" s="2">
        <f t="shared" si="43"/>
        <v>18.946143850721864</v>
      </c>
      <c r="H220" s="24">
        <f aca="true" t="shared" si="51" ref="H220:H283">IF(K220,E220/$B$15,C220/(2*PI()*$B$13))</f>
        <v>9.337370123502772</v>
      </c>
      <c r="I220" s="5">
        <f aca="true" t="shared" si="52" ref="I220:I283">IF(K220,$H$17*$B$13,$B$15*$B$14*(F220-$B$18))</f>
        <v>1.324268820626331E-06</v>
      </c>
      <c r="J220" s="16">
        <f aca="true" t="shared" si="53" ref="J220:J283">$B$15*$B$14*($B$20*(1-C220*$B$15/(2*PI()*$B$13*$B$19))-$B$18)/$B$13</f>
        <v>8.613130540659064E-06</v>
      </c>
      <c r="K220" s="1" t="b">
        <f aca="true" t="shared" si="54" ref="K220:K283">J220&gt;IF(K219,$H$17,$H$16)</f>
        <v>0</v>
      </c>
      <c r="L220" s="24">
        <f t="shared" si="44"/>
        <v>0</v>
      </c>
      <c r="W220" s="1">
        <f aca="true" t="shared" si="55" ref="W220:W283">IF(OR(AND(B220&gt;=$I$6,B219&lt;$I$6),AND(B220&gt;=$I$7,B219&lt;$I$7),AND(B220&gt;=$I$8,B219&lt;$I$8),AND(B220&gt;=$I$9,B219&lt;$I$9),AND(B220&gt;=$I$10,B219&lt;$I$10),AND(B220&gt;=$I$11,B219&lt;$I$11)),INT(B220),"")</f>
      </c>
      <c r="X220" s="24">
        <f aca="true" t="shared" si="56" ref="X220:X283">IF(W220="","",(W220-B219)/(B220-B219)*$B$22+A219)</f>
      </c>
    </row>
    <row r="221" spans="1:24" ht="12.75">
      <c r="A221" s="25">
        <f t="shared" si="45"/>
        <v>1.9500000000000015</v>
      </c>
      <c r="B221" s="17">
        <f t="shared" si="46"/>
        <v>16.141039069640705</v>
      </c>
      <c r="C221" s="17">
        <f t="shared" si="47"/>
        <v>9.020270636059701</v>
      </c>
      <c r="D221" s="17">
        <f t="shared" si="48"/>
        <v>1.869468043575987E-06</v>
      </c>
      <c r="E221" s="2">
        <f t="shared" si="49"/>
        <v>77.46558934905127</v>
      </c>
      <c r="F221" s="24">
        <f t="shared" si="50"/>
        <v>0.22300003634273738</v>
      </c>
      <c r="G221" s="2">
        <f t="shared" si="43"/>
        <v>18.946143591170845</v>
      </c>
      <c r="H221" s="24">
        <f t="shared" si="51"/>
        <v>9.337370144751716</v>
      </c>
      <c r="I221" s="5">
        <f t="shared" si="52"/>
        <v>1.2060404699283296E-06</v>
      </c>
      <c r="J221" s="16">
        <f t="shared" si="53"/>
        <v>7.844165658070437E-06</v>
      </c>
      <c r="K221" s="1" t="b">
        <f t="shared" si="54"/>
        <v>0</v>
      </c>
      <c r="L221" s="24">
        <f t="shared" si="44"/>
        <v>0</v>
      </c>
      <c r="W221" s="1">
        <f t="shared" si="55"/>
      </c>
      <c r="X221" s="24">
        <f t="shared" si="56"/>
      </c>
    </row>
    <row r="222" spans="1:24" ht="12.75">
      <c r="A222" s="25">
        <f t="shared" si="45"/>
        <v>1.9600000000000015</v>
      </c>
      <c r="B222" s="17">
        <f t="shared" si="46"/>
        <v>16.231241776094777</v>
      </c>
      <c r="C222" s="17">
        <f t="shared" si="47"/>
        <v>9.02027065475438</v>
      </c>
      <c r="D222" s="17">
        <f t="shared" si="48"/>
        <v>1.702565298188663E-06</v>
      </c>
      <c r="E222" s="2">
        <f t="shared" si="49"/>
        <v>77.46558950960016</v>
      </c>
      <c r="F222" s="24">
        <f t="shared" si="50"/>
        <v>0.22300003309812275</v>
      </c>
      <c r="G222" s="2">
        <f t="shared" si="43"/>
        <v>18.94614335479207</v>
      </c>
      <c r="H222" s="24">
        <f t="shared" si="51"/>
        <v>9.337370164103591</v>
      </c>
      <c r="I222" s="5">
        <f t="shared" si="52"/>
        <v>1.0983673324934291E-06</v>
      </c>
      <c r="J222" s="16">
        <f t="shared" si="53"/>
        <v>7.143852652933098E-06</v>
      </c>
      <c r="K222" s="1" t="b">
        <f t="shared" si="54"/>
        <v>0</v>
      </c>
      <c r="L222" s="24">
        <f t="shared" si="44"/>
        <v>0</v>
      </c>
      <c r="W222" s="1">
        <f t="shared" si="55"/>
      </c>
      <c r="X222" s="24">
        <f t="shared" si="56"/>
      </c>
    </row>
    <row r="223" spans="1:24" ht="12.75">
      <c r="A223" s="25">
        <f t="shared" si="45"/>
        <v>1.9700000000000015</v>
      </c>
      <c r="B223" s="17">
        <f t="shared" si="46"/>
        <v>16.32144448272745</v>
      </c>
      <c r="C223" s="17">
        <f t="shared" si="47"/>
        <v>9.020270671780034</v>
      </c>
      <c r="D223" s="17">
        <f t="shared" si="48"/>
        <v>1.5505633234505657E-06</v>
      </c>
      <c r="E223" s="2">
        <f t="shared" si="49"/>
        <v>77.46558965581553</v>
      </c>
      <c r="F223" s="24">
        <f t="shared" si="50"/>
        <v>0.2230000301431819</v>
      </c>
      <c r="G223" s="2">
        <f t="shared" si="43"/>
        <v>18.946143139516796</v>
      </c>
      <c r="H223" s="24">
        <f t="shared" si="51"/>
        <v>9.337370181727765</v>
      </c>
      <c r="I223" s="5">
        <f t="shared" si="52"/>
        <v>1.000307073255684E-06</v>
      </c>
      <c r="J223" s="16">
        <f t="shared" si="53"/>
        <v>6.506062307012692E-06</v>
      </c>
      <c r="K223" s="1" t="b">
        <f t="shared" si="54"/>
        <v>0</v>
      </c>
      <c r="L223" s="24">
        <f t="shared" si="44"/>
        <v>0</v>
      </c>
      <c r="W223" s="1">
        <f t="shared" si="55"/>
      </c>
      <c r="X223" s="24">
        <f t="shared" si="56"/>
      </c>
    </row>
    <row r="224" spans="1:24" ht="12.75">
      <c r="A224" s="25">
        <f t="shared" si="45"/>
        <v>1.9800000000000015</v>
      </c>
      <c r="B224" s="17">
        <f t="shared" si="46"/>
        <v>16.41164718952278</v>
      </c>
      <c r="C224" s="17">
        <f t="shared" si="47"/>
        <v>9.020270687285668</v>
      </c>
      <c r="D224" s="17">
        <f t="shared" si="48"/>
        <v>1.4121317951122065E-06</v>
      </c>
      <c r="E224" s="2">
        <f t="shared" si="49"/>
        <v>77.46558978897707</v>
      </c>
      <c r="F224" s="24">
        <f t="shared" si="50"/>
        <v>0.22300002745205233</v>
      </c>
      <c r="G224" s="2">
        <f t="shared" si="43"/>
        <v>18.946142943460877</v>
      </c>
      <c r="H224" s="24">
        <f t="shared" si="51"/>
        <v>9.337370197778487</v>
      </c>
      <c r="I224" s="5">
        <f t="shared" si="52"/>
        <v>9.110014401448585E-07</v>
      </c>
      <c r="J224" s="16">
        <f t="shared" si="53"/>
        <v>5.925212666754145E-06</v>
      </c>
      <c r="K224" s="1" t="b">
        <f t="shared" si="54"/>
        <v>0</v>
      </c>
      <c r="L224" s="24">
        <f t="shared" si="44"/>
        <v>0</v>
      </c>
      <c r="W224" s="1">
        <f t="shared" si="55"/>
      </c>
      <c r="X224" s="24">
        <f t="shared" si="56"/>
      </c>
    </row>
    <row r="225" spans="1:24" ht="12.75">
      <c r="A225" s="25">
        <f t="shared" si="45"/>
        <v>1.9900000000000015</v>
      </c>
      <c r="B225" s="17">
        <f t="shared" si="46"/>
        <v>16.50184989646624</v>
      </c>
      <c r="C225" s="17">
        <f t="shared" si="47"/>
        <v>9.020270701406986</v>
      </c>
      <c r="D225" s="17">
        <f t="shared" si="48"/>
        <v>1.2860592115741401E-06</v>
      </c>
      <c r="E225" s="2">
        <f t="shared" si="49"/>
        <v>77.46558991025017</v>
      </c>
      <c r="F225" s="24">
        <f t="shared" si="50"/>
        <v>0.22300002500118235</v>
      </c>
      <c r="G225" s="2">
        <f t="shared" si="43"/>
        <v>18.946142764908505</v>
      </c>
      <c r="H225" s="24">
        <f t="shared" si="51"/>
        <v>9.337370212396227</v>
      </c>
      <c r="I225" s="5">
        <f t="shared" si="52"/>
        <v>8.296688660207277E-07</v>
      </c>
      <c r="J225" s="16">
        <f t="shared" si="53"/>
        <v>5.396220350671627E-06</v>
      </c>
      <c r="K225" s="1" t="b">
        <f t="shared" si="54"/>
        <v>0</v>
      </c>
      <c r="L225" s="24">
        <f t="shared" si="44"/>
        <v>0</v>
      </c>
      <c r="W225" s="1">
        <f t="shared" si="55"/>
      </c>
      <c r="X225" s="24">
        <f t="shared" si="56"/>
      </c>
    </row>
    <row r="226" spans="1:24" ht="12.75">
      <c r="A226" s="25">
        <f t="shared" si="45"/>
        <v>2.0000000000000013</v>
      </c>
      <c r="B226" s="17">
        <f t="shared" si="46"/>
        <v>16.592052603544612</v>
      </c>
      <c r="C226" s="17">
        <f t="shared" si="47"/>
        <v>9.020270714267578</v>
      </c>
      <c r="D226" s="17">
        <f t="shared" si="48"/>
        <v>1.171242131545139E-06</v>
      </c>
      <c r="E226" s="2">
        <f t="shared" si="49"/>
        <v>77.46559002069624</v>
      </c>
      <c r="F226" s="24">
        <f t="shared" si="50"/>
        <v>0.2230000227691214</v>
      </c>
      <c r="G226" s="2">
        <f t="shared" si="43"/>
        <v>18.94614260229695</v>
      </c>
      <c r="H226" s="24">
        <f t="shared" si="51"/>
        <v>9.337370225708922</v>
      </c>
      <c r="I226" s="5">
        <f t="shared" si="52"/>
        <v>7.555975099596371E-07</v>
      </c>
      <c r="J226" s="16">
        <f t="shared" si="53"/>
        <v>4.914455391266045E-06</v>
      </c>
      <c r="K226" s="1" t="b">
        <f t="shared" si="54"/>
        <v>0</v>
      </c>
      <c r="L226" s="24">
        <f t="shared" si="44"/>
        <v>0</v>
      </c>
      <c r="W226" s="1">
        <f t="shared" si="55"/>
      </c>
      <c r="X226" s="24">
        <f t="shared" si="56"/>
      </c>
    </row>
    <row r="227" spans="1:24" ht="12.75">
      <c r="A227" s="25">
        <f t="shared" si="45"/>
        <v>2.010000000000001</v>
      </c>
      <c r="B227" s="17">
        <f t="shared" si="46"/>
        <v>16.68225531074585</v>
      </c>
      <c r="C227" s="17">
        <f t="shared" si="47"/>
        <v>9.02027072598</v>
      </c>
      <c r="D227" s="17">
        <f t="shared" si="48"/>
        <v>1.0666757309367496E-06</v>
      </c>
      <c r="E227" s="2">
        <f t="shared" si="49"/>
        <v>77.46559012128185</v>
      </c>
      <c r="F227" s="24">
        <f t="shared" si="50"/>
        <v>0.22300002073633557</v>
      </c>
      <c r="G227" s="2">
        <f t="shared" si="43"/>
        <v>18.946142454203116</v>
      </c>
      <c r="H227" s="24">
        <f t="shared" si="51"/>
        <v>9.337370237833081</v>
      </c>
      <c r="I227" s="5">
        <f t="shared" si="52"/>
        <v>6.881391357972511E-07</v>
      </c>
      <c r="J227" s="16">
        <f t="shared" si="53"/>
        <v>4.4757016123721385E-06</v>
      </c>
      <c r="K227" s="1" t="b">
        <f t="shared" si="54"/>
        <v>0</v>
      </c>
      <c r="L227" s="24">
        <f t="shared" si="44"/>
        <v>0</v>
      </c>
      <c r="W227" s="1">
        <f t="shared" si="55"/>
      </c>
      <c r="X227" s="24">
        <f t="shared" si="56"/>
      </c>
    </row>
    <row r="228" spans="1:24" ht="12.75">
      <c r="A228" s="25">
        <f t="shared" si="45"/>
        <v>2.020000000000001</v>
      </c>
      <c r="B228" s="17">
        <f t="shared" si="46"/>
        <v>16.772458018058984</v>
      </c>
      <c r="C228" s="17">
        <f t="shared" si="47"/>
        <v>9.020270736646758</v>
      </c>
      <c r="D228" s="17">
        <f t="shared" si="48"/>
        <v>9.714448451911517E-07</v>
      </c>
      <c r="E228" s="2">
        <f t="shared" si="49"/>
        <v>77.4655902128874</v>
      </c>
      <c r="F228" s="24">
        <f t="shared" si="50"/>
        <v>0.22300001888503196</v>
      </c>
      <c r="G228" s="2">
        <f t="shared" si="43"/>
        <v>18.94614231933074</v>
      </c>
      <c r="H228" s="24">
        <f t="shared" si="51"/>
        <v>9.337370248874821</v>
      </c>
      <c r="I228" s="5">
        <f t="shared" si="52"/>
        <v>6.267032826517353E-07</v>
      </c>
      <c r="J228" s="16">
        <f t="shared" si="53"/>
        <v>4.076119043351945E-06</v>
      </c>
      <c r="K228" s="1" t="b">
        <f t="shared" si="54"/>
        <v>0</v>
      </c>
      <c r="L228" s="24">
        <f t="shared" si="44"/>
        <v>0</v>
      </c>
      <c r="W228" s="1">
        <f t="shared" si="55"/>
      </c>
      <c r="X228" s="24">
        <f t="shared" si="56"/>
      </c>
    </row>
    <row r="229" spans="1:24" ht="12.75">
      <c r="A229" s="25">
        <f t="shared" si="45"/>
        <v>2.0300000000000007</v>
      </c>
      <c r="B229" s="17">
        <f t="shared" si="46"/>
        <v>16.862660725474022</v>
      </c>
      <c r="C229" s="17">
        <f t="shared" si="47"/>
        <v>9.020270746361206</v>
      </c>
      <c r="D229" s="17">
        <f t="shared" si="48"/>
        <v>8.847159753368915E-07</v>
      </c>
      <c r="E229" s="2">
        <f t="shared" si="49"/>
        <v>77.46559029631455</v>
      </c>
      <c r="F229" s="24">
        <f t="shared" si="50"/>
        <v>0.22300001719901041</v>
      </c>
      <c r="G229" s="2">
        <f t="shared" si="43"/>
        <v>18.946142196499604</v>
      </c>
      <c r="H229" s="24">
        <f t="shared" si="51"/>
        <v>9.337370258930772</v>
      </c>
      <c r="I229" s="5">
        <f t="shared" si="52"/>
        <v>5.707523454679665E-07</v>
      </c>
      <c r="J229" s="16">
        <f t="shared" si="53"/>
        <v>3.7122103770274244E-06</v>
      </c>
      <c r="K229" s="1" t="b">
        <f t="shared" si="54"/>
        <v>0</v>
      </c>
      <c r="L229" s="24">
        <f t="shared" si="44"/>
        <v>0</v>
      </c>
      <c r="W229" s="1">
        <f t="shared" si="55"/>
      </c>
      <c r="X229" s="24">
        <f t="shared" si="56"/>
      </c>
    </row>
    <row r="230" spans="1:24" ht="12.75">
      <c r="A230" s="25">
        <f t="shared" si="45"/>
        <v>2.0400000000000005</v>
      </c>
      <c r="B230" s="17">
        <f t="shared" si="46"/>
        <v>16.95286343298187</v>
      </c>
      <c r="C230" s="17">
        <f t="shared" si="47"/>
        <v>9.020270755208365</v>
      </c>
      <c r="D230" s="17">
        <f t="shared" si="48"/>
        <v>8.057301264199515E-07</v>
      </c>
      <c r="E230" s="2">
        <f t="shared" si="49"/>
        <v>77.46559037229346</v>
      </c>
      <c r="F230" s="24">
        <f t="shared" si="50"/>
        <v>0.22300001566351374</v>
      </c>
      <c r="G230" s="2">
        <f t="shared" si="43"/>
        <v>18.9461420846346</v>
      </c>
      <c r="H230" s="24">
        <f t="shared" si="51"/>
        <v>9.337370268088945</v>
      </c>
      <c r="I230" s="5">
        <f t="shared" si="52"/>
        <v>5.197966039816038E-07</v>
      </c>
      <c r="J230" s="16">
        <f t="shared" si="53"/>
        <v>3.380790920205553E-06</v>
      </c>
      <c r="K230" s="1" t="b">
        <f t="shared" si="54"/>
        <v>0</v>
      </c>
      <c r="L230" s="24">
        <f t="shared" si="44"/>
        <v>0</v>
      </c>
      <c r="W230" s="1">
        <f t="shared" si="55"/>
      </c>
      <c r="X230" s="24">
        <f t="shared" si="56"/>
      </c>
    </row>
    <row r="231" spans="1:24" ht="12.75">
      <c r="A231" s="25">
        <f t="shared" si="45"/>
        <v>2.0500000000000003</v>
      </c>
      <c r="B231" s="17">
        <f t="shared" si="46"/>
        <v>17.04306614057424</v>
      </c>
      <c r="C231" s="17">
        <f t="shared" si="47"/>
        <v>9.020270763265666</v>
      </c>
      <c r="D231" s="17">
        <f t="shared" si="48"/>
        <v>7.337959943046024E-07</v>
      </c>
      <c r="E231" s="2">
        <f t="shared" si="49"/>
        <v>77.46559044148911</v>
      </c>
      <c r="F231" s="24">
        <f t="shared" si="50"/>
        <v>0.2230000142651035</v>
      </c>
      <c r="G231" s="2">
        <f t="shared" si="43"/>
        <v>18.946141982756707</v>
      </c>
      <c r="H231" s="24">
        <f t="shared" si="51"/>
        <v>9.337370276429493</v>
      </c>
      <c r="I231" s="5">
        <f t="shared" si="52"/>
        <v>4.7339010091331214E-07</v>
      </c>
      <c r="J231" s="16">
        <f t="shared" si="53"/>
        <v>3.0789600059402415E-06</v>
      </c>
      <c r="K231" s="1" t="b">
        <f t="shared" si="54"/>
        <v>0</v>
      </c>
      <c r="L231" s="24">
        <f t="shared" si="44"/>
        <v>0</v>
      </c>
      <c r="W231" s="1">
        <f t="shared" si="55"/>
      </c>
      <c r="X231" s="24">
        <f t="shared" si="56"/>
      </c>
    </row>
    <row r="232" spans="1:24" ht="12.75">
      <c r="A232" s="25">
        <f t="shared" si="45"/>
        <v>2.06</v>
      </c>
      <c r="B232" s="17">
        <f t="shared" si="46"/>
        <v>17.133268848243585</v>
      </c>
      <c r="C232" s="17">
        <f t="shared" si="47"/>
        <v>9.020270770603625</v>
      </c>
      <c r="D232" s="17">
        <f t="shared" si="48"/>
        <v>6.682840048380188E-07</v>
      </c>
      <c r="E232" s="2">
        <f t="shared" si="49"/>
        <v>77.4655905045071</v>
      </c>
      <c r="F232" s="24">
        <f t="shared" si="50"/>
        <v>0.22300001299154065</v>
      </c>
      <c r="G232" s="2">
        <f t="shared" si="43"/>
        <v>18.94614188997428</v>
      </c>
      <c r="H232" s="24">
        <f t="shared" si="51"/>
        <v>9.337370284025411</v>
      </c>
      <c r="I232" s="5">
        <f t="shared" si="52"/>
        <v>4.311266822719938E-07</v>
      </c>
      <c r="J232" s="16">
        <f t="shared" si="53"/>
        <v>2.8040759822568702E-06</v>
      </c>
      <c r="K232" s="1" t="b">
        <f t="shared" si="54"/>
        <v>0</v>
      </c>
      <c r="L232" s="24">
        <f t="shared" si="44"/>
        <v>0</v>
      </c>
      <c r="W232" s="1">
        <f t="shared" si="55"/>
      </c>
      <c r="X232" s="24">
        <f t="shared" si="56"/>
      </c>
    </row>
    <row r="233" spans="1:24" ht="12.75">
      <c r="A233" s="25">
        <f t="shared" si="45"/>
        <v>2.07</v>
      </c>
      <c r="B233" s="17">
        <f t="shared" si="46"/>
        <v>17.223471555983036</v>
      </c>
      <c r="C233" s="17">
        <f t="shared" si="47"/>
        <v>9.020270777286465</v>
      </c>
      <c r="D233" s="17">
        <f t="shared" si="48"/>
        <v>6.086208213152573E-07</v>
      </c>
      <c r="E233" s="2">
        <f t="shared" si="49"/>
        <v>77.46559056189896</v>
      </c>
      <c r="F233" s="24">
        <f t="shared" si="50"/>
        <v>0.22300001183167928</v>
      </c>
      <c r="G233" s="2">
        <f t="shared" si="43"/>
        <v>18.946141805475307</v>
      </c>
      <c r="H233" s="24">
        <f t="shared" si="51"/>
        <v>9.337370290943179</v>
      </c>
      <c r="I233" s="5">
        <f t="shared" si="52"/>
        <v>3.9263646779953954E-07</v>
      </c>
      <c r="J233" s="16">
        <f t="shared" si="53"/>
        <v>2.5537331658345165E-06</v>
      </c>
      <c r="K233" s="1" t="b">
        <f t="shared" si="54"/>
        <v>0</v>
      </c>
      <c r="L233" s="24">
        <f t="shared" si="44"/>
        <v>0</v>
      </c>
      <c r="W233" s="1">
        <f t="shared" si="55"/>
      </c>
      <c r="X233" s="24">
        <f t="shared" si="56"/>
      </c>
    </row>
    <row r="234" spans="1:24" ht="12.75">
      <c r="A234" s="25">
        <f t="shared" si="45"/>
        <v>2.0799999999999996</v>
      </c>
      <c r="B234" s="17">
        <f t="shared" si="46"/>
        <v>17.313674263786332</v>
      </c>
      <c r="C234" s="17">
        <f t="shared" si="47"/>
        <v>9.020270783372673</v>
      </c>
      <c r="D234" s="17">
        <f t="shared" si="48"/>
        <v>5.542842345798943E-07</v>
      </c>
      <c r="E234" s="2">
        <f t="shared" si="49"/>
        <v>77.46559061416698</v>
      </c>
      <c r="F234" s="24">
        <f t="shared" si="50"/>
        <v>0.22300001077536832</v>
      </c>
      <c r="G234" s="2">
        <f t="shared" si="43"/>
        <v>18.946141728520253</v>
      </c>
      <c r="H234" s="24">
        <f t="shared" si="51"/>
        <v>9.337370297243343</v>
      </c>
      <c r="I234" s="5">
        <f t="shared" si="52"/>
        <v>3.575825931323851E-07</v>
      </c>
      <c r="J234" s="16">
        <f t="shared" si="53"/>
        <v>2.3257404012023913E-06</v>
      </c>
      <c r="K234" s="1" t="b">
        <f t="shared" si="54"/>
        <v>0</v>
      </c>
      <c r="L234" s="24">
        <f t="shared" si="44"/>
        <v>0</v>
      </c>
      <c r="W234" s="1">
        <f t="shared" si="55"/>
      </c>
      <c r="X234" s="24">
        <f t="shared" si="56"/>
      </c>
    </row>
    <row r="235" spans="1:24" ht="12.75">
      <c r="A235" s="25">
        <f t="shared" si="45"/>
        <v>2.0899999999999994</v>
      </c>
      <c r="B235" s="17">
        <f t="shared" si="46"/>
        <v>17.403876971647772</v>
      </c>
      <c r="C235" s="17">
        <f t="shared" si="47"/>
        <v>9.020270788915516</v>
      </c>
      <c r="D235" s="17">
        <f t="shared" si="48"/>
        <v>5.04798727020305E-07</v>
      </c>
      <c r="E235" s="2">
        <f t="shared" si="49"/>
        <v>77.46559066176862</v>
      </c>
      <c r="F235" s="24">
        <f t="shared" si="50"/>
        <v>0.2230000098133625</v>
      </c>
      <c r="G235" s="2">
        <f t="shared" si="43"/>
        <v>18.94614165843558</v>
      </c>
      <c r="H235" s="24">
        <f t="shared" si="51"/>
        <v>9.33737030298104</v>
      </c>
      <c r="I235" s="5">
        <f t="shared" si="52"/>
        <v>3.2565825131209075E-07</v>
      </c>
      <c r="J235" s="16">
        <f t="shared" si="53"/>
        <v>2.118102447558314E-06</v>
      </c>
      <c r="K235" s="1" t="b">
        <f t="shared" si="54"/>
        <v>0</v>
      </c>
      <c r="L235" s="24">
        <f t="shared" si="44"/>
        <v>0</v>
      </c>
      <c r="W235" s="1">
        <f t="shared" si="55"/>
      </c>
      <c r="X235" s="24">
        <f t="shared" si="56"/>
      </c>
    </row>
    <row r="236" spans="1:24" ht="12.75">
      <c r="A236" s="25">
        <f t="shared" si="45"/>
        <v>2.099999999999999</v>
      </c>
      <c r="B236" s="17">
        <f t="shared" si="46"/>
        <v>17.494079679562166</v>
      </c>
      <c r="C236" s="17">
        <f t="shared" si="47"/>
        <v>9.020270793963503</v>
      </c>
      <c r="D236" s="17">
        <f t="shared" si="48"/>
        <v>4.597312021843628E-07</v>
      </c>
      <c r="E236" s="2">
        <f t="shared" si="49"/>
        <v>77.46559070512046</v>
      </c>
      <c r="F236" s="24">
        <f t="shared" si="50"/>
        <v>0.2230000089372429</v>
      </c>
      <c r="G236" s="2">
        <f t="shared" si="43"/>
        <v>18.946141594607948</v>
      </c>
      <c r="H236" s="24">
        <f t="shared" si="51"/>
        <v>9.337370308206484</v>
      </c>
      <c r="I236" s="5">
        <f t="shared" si="52"/>
        <v>2.9658406035608734E-07</v>
      </c>
      <c r="J236" s="16">
        <f t="shared" si="53"/>
        <v>1.929002060511251E-06</v>
      </c>
      <c r="K236" s="1" t="b">
        <f t="shared" si="54"/>
        <v>0</v>
      </c>
      <c r="L236" s="24">
        <f t="shared" si="44"/>
        <v>0</v>
      </c>
      <c r="W236" s="1">
        <f t="shared" si="55"/>
      </c>
      <c r="X236" s="24">
        <f t="shared" si="56"/>
      </c>
    </row>
    <row r="237" spans="1:24" ht="12.75">
      <c r="A237" s="25">
        <f t="shared" si="45"/>
        <v>2.109999999999999</v>
      </c>
      <c r="B237" s="17">
        <f t="shared" si="46"/>
        <v>17.584282387524787</v>
      </c>
      <c r="C237" s="17">
        <f t="shared" si="47"/>
        <v>9.020270798560816</v>
      </c>
      <c r="D237" s="17">
        <f t="shared" si="48"/>
        <v>4.186872326655734E-07</v>
      </c>
      <c r="E237" s="2">
        <f t="shared" si="49"/>
        <v>77.46559074460193</v>
      </c>
      <c r="F237" s="24">
        <f t="shared" si="50"/>
        <v>0.223000008139342</v>
      </c>
      <c r="G237" s="2">
        <f t="shared" si="43"/>
        <v>18.946141536478752</v>
      </c>
      <c r="H237" s="24">
        <f t="shared" si="51"/>
        <v>9.337370312965412</v>
      </c>
      <c r="I237" s="5">
        <f t="shared" si="52"/>
        <v>2.7010557175273145E-07</v>
      </c>
      <c r="J237" s="16">
        <f t="shared" si="53"/>
        <v>1.7567842484569034E-06</v>
      </c>
      <c r="K237" s="1" t="b">
        <f t="shared" si="54"/>
        <v>0</v>
      </c>
      <c r="L237" s="24">
        <f t="shared" si="44"/>
        <v>0</v>
      </c>
      <c r="W237" s="1">
        <f t="shared" si="55"/>
      </c>
      <c r="X237" s="24">
        <f t="shared" si="56"/>
      </c>
    </row>
    <row r="238" spans="1:24" ht="12.75">
      <c r="A238" s="25">
        <f t="shared" si="45"/>
        <v>2.1199999999999988</v>
      </c>
      <c r="B238" s="17">
        <f t="shared" si="46"/>
        <v>17.67448509553133</v>
      </c>
      <c r="C238" s="17">
        <f t="shared" si="47"/>
        <v>9.020270802747689</v>
      </c>
      <c r="D238" s="17">
        <f t="shared" si="48"/>
        <v>3.8130757069429114E-07</v>
      </c>
      <c r="E238" s="2">
        <f t="shared" si="49"/>
        <v>77.46559078055856</v>
      </c>
      <c r="F238" s="24">
        <f t="shared" si="50"/>
        <v>0.223000007412676</v>
      </c>
      <c r="G238" s="2">
        <f t="shared" si="43"/>
        <v>18.946141483539208</v>
      </c>
      <c r="H238" s="24">
        <f t="shared" si="51"/>
        <v>9.33737031729947</v>
      </c>
      <c r="I238" s="5">
        <f t="shared" si="52"/>
        <v>2.4599102580417044E-07</v>
      </c>
      <c r="J238" s="16">
        <f t="shared" si="53"/>
        <v>1.599941631246637E-06</v>
      </c>
      <c r="K238" s="1" t="b">
        <f t="shared" si="54"/>
        <v>0</v>
      </c>
      <c r="L238" s="24">
        <f t="shared" si="44"/>
        <v>0</v>
      </c>
      <c r="W238" s="1">
        <f t="shared" si="55"/>
      </c>
      <c r="X238" s="24">
        <f t="shared" si="56"/>
      </c>
    </row>
    <row r="239" spans="1:24" ht="12.75">
      <c r="A239" s="25">
        <f t="shared" si="45"/>
        <v>2.1299999999999986</v>
      </c>
      <c r="B239" s="17">
        <f t="shared" si="46"/>
        <v>17.764687803577875</v>
      </c>
      <c r="C239" s="17">
        <f t="shared" si="47"/>
        <v>9.020270806560765</v>
      </c>
      <c r="D239" s="17">
        <f t="shared" si="48"/>
        <v>3.4726511275184393E-07</v>
      </c>
      <c r="E239" s="2">
        <f t="shared" si="49"/>
        <v>77.46559081330506</v>
      </c>
      <c r="F239" s="24">
        <f t="shared" si="50"/>
        <v>0.22300000675088535</v>
      </c>
      <c r="G239" s="2">
        <f t="shared" si="43"/>
        <v>18.946141435326005</v>
      </c>
      <c r="H239" s="24">
        <f t="shared" si="51"/>
        <v>9.337370321246592</v>
      </c>
      <c r="I239" s="5">
        <f t="shared" si="52"/>
        <v>2.240293805281605E-07</v>
      </c>
      <c r="J239" s="16">
        <f t="shared" si="53"/>
        <v>1.4571017039068482E-06</v>
      </c>
      <c r="K239" s="1" t="b">
        <f t="shared" si="54"/>
        <v>0</v>
      </c>
      <c r="L239" s="24">
        <f t="shared" si="44"/>
        <v>0</v>
      </c>
      <c r="W239" s="1">
        <f t="shared" si="55"/>
      </c>
      <c r="X239" s="24">
        <f t="shared" si="56"/>
      </c>
    </row>
    <row r="240" spans="1:24" ht="12.75">
      <c r="A240" s="25">
        <f t="shared" si="45"/>
        <v>2.1399999999999983</v>
      </c>
      <c r="B240" s="17">
        <f t="shared" si="46"/>
        <v>17.854890511660845</v>
      </c>
      <c r="C240" s="17">
        <f t="shared" si="47"/>
        <v>9.020270810033416</v>
      </c>
      <c r="D240" s="17">
        <f t="shared" si="48"/>
        <v>3.1626190701700973E-07</v>
      </c>
      <c r="E240" s="2">
        <f t="shared" si="49"/>
        <v>77.465590843128</v>
      </c>
      <c r="F240" s="24">
        <f t="shared" si="50"/>
        <v>0.22300000614817822</v>
      </c>
      <c r="G240" s="2">
        <f t="shared" si="43"/>
        <v>18.946141391417193</v>
      </c>
      <c r="H240" s="24">
        <f t="shared" si="51"/>
        <v>9.337370324841322</v>
      </c>
      <c r="I240" s="5">
        <f t="shared" si="52"/>
        <v>2.040284326672766E-07</v>
      </c>
      <c r="J240" s="16">
        <f t="shared" si="53"/>
        <v>1.3270142800800746E-06</v>
      </c>
      <c r="K240" s="1" t="b">
        <f t="shared" si="54"/>
        <v>0</v>
      </c>
      <c r="L240" s="24">
        <f t="shared" si="44"/>
        <v>0</v>
      </c>
      <c r="W240" s="1">
        <f t="shared" si="55"/>
      </c>
      <c r="X240" s="24">
        <f t="shared" si="56"/>
      </c>
    </row>
    <row r="241" spans="1:24" ht="12.75">
      <c r="A241" s="25">
        <f t="shared" si="45"/>
        <v>2.149999999999998</v>
      </c>
      <c r="B241" s="17">
        <f t="shared" si="46"/>
        <v>17.945093219776993</v>
      </c>
      <c r="C241" s="17">
        <f t="shared" si="47"/>
        <v>9.020270813196035</v>
      </c>
      <c r="D241" s="17">
        <f t="shared" si="48"/>
        <v>2.8802661055216776E-07</v>
      </c>
      <c r="E241" s="2">
        <f t="shared" si="49"/>
        <v>77.4655908702884</v>
      </c>
      <c r="F241" s="24">
        <f t="shared" si="50"/>
        <v>0.22300000559928002</v>
      </c>
      <c r="G241" s="2">
        <f t="shared" si="43"/>
        <v>18.946141351428505</v>
      </c>
      <c r="H241" s="24">
        <f t="shared" si="51"/>
        <v>9.337370328115119</v>
      </c>
      <c r="I241" s="5">
        <f t="shared" si="52"/>
        <v>1.8581314409760595E-07</v>
      </c>
      <c r="J241" s="16">
        <f t="shared" si="53"/>
        <v>1.2085408225443726E-06</v>
      </c>
      <c r="K241" s="1" t="b">
        <f t="shared" si="54"/>
        <v>0</v>
      </c>
      <c r="L241" s="24">
        <f t="shared" si="44"/>
        <v>0</v>
      </c>
      <c r="W241" s="1">
        <f t="shared" si="55"/>
      </c>
      <c r="X241" s="24">
        <f t="shared" si="56"/>
      </c>
    </row>
    <row r="242" spans="1:24" ht="12.75">
      <c r="A242" s="25">
        <f t="shared" si="45"/>
        <v>2.159999999999998</v>
      </c>
      <c r="B242" s="17">
        <f t="shared" si="46"/>
        <v>18.035295927923354</v>
      </c>
      <c r="C242" s="17">
        <f t="shared" si="47"/>
        <v>9.020270816076302</v>
      </c>
      <c r="D242" s="17">
        <f t="shared" si="48"/>
        <v>2.6231210639689025E-07</v>
      </c>
      <c r="E242" s="2">
        <f t="shared" si="49"/>
        <v>77.46559089502395</v>
      </c>
      <c r="F242" s="24">
        <f t="shared" si="50"/>
        <v>0.22300000509938644</v>
      </c>
      <c r="G242" s="2">
        <f t="shared" si="43"/>
        <v>18.946141315009932</v>
      </c>
      <c r="H242" s="24">
        <f t="shared" si="51"/>
        <v>9.337370331096638</v>
      </c>
      <c r="I242" s="5">
        <f t="shared" si="52"/>
        <v>1.6922408337168067E-07</v>
      </c>
      <c r="J242" s="16">
        <f t="shared" si="53"/>
        <v>1.100644444693858E-06</v>
      </c>
      <c r="K242" s="1" t="b">
        <f t="shared" si="54"/>
        <v>0</v>
      </c>
      <c r="L242" s="24">
        <f t="shared" si="44"/>
        <v>0</v>
      </c>
      <c r="W242" s="1">
        <f t="shared" si="55"/>
      </c>
      <c r="X242" s="24">
        <f t="shared" si="56"/>
      </c>
    </row>
    <row r="243" spans="1:24" ht="12.75">
      <c r="A243" s="25">
        <f t="shared" si="45"/>
        <v>2.1699999999999977</v>
      </c>
      <c r="B243" s="17">
        <f t="shared" si="46"/>
        <v>18.125498636097234</v>
      </c>
      <c r="C243" s="17">
        <f t="shared" si="47"/>
        <v>9.020270818699423</v>
      </c>
      <c r="D243" s="17">
        <f t="shared" si="48"/>
        <v>2.388933533839698E-07</v>
      </c>
      <c r="E243" s="2">
        <f t="shared" si="49"/>
        <v>77.46559091755118</v>
      </c>
      <c r="F243" s="24">
        <f t="shared" si="50"/>
        <v>0.2230000046441222</v>
      </c>
      <c r="G243" s="2">
        <f t="shared" si="43"/>
        <v>18.946141281842728</v>
      </c>
      <c r="H243" s="24">
        <f t="shared" si="51"/>
        <v>9.337370333811974</v>
      </c>
      <c r="I243" s="5">
        <f t="shared" si="52"/>
        <v>1.5411605516048978E-07</v>
      </c>
      <c r="J243" s="16">
        <f t="shared" si="53"/>
        <v>1.0023808885073639E-06</v>
      </c>
      <c r="K243" s="1" t="b">
        <f t="shared" si="54"/>
        <v>0</v>
      </c>
      <c r="L243" s="24">
        <f t="shared" si="44"/>
        <v>0</v>
      </c>
      <c r="W243" s="1">
        <f t="shared" si="55"/>
      </c>
      <c r="X243" s="24">
        <f t="shared" si="56"/>
      </c>
    </row>
    <row r="244" spans="1:24" ht="12.75">
      <c r="A244" s="25">
        <f t="shared" si="45"/>
        <v>2.1799999999999975</v>
      </c>
      <c r="B244" s="17">
        <f t="shared" si="46"/>
        <v>18.21570134429617</v>
      </c>
      <c r="C244" s="17">
        <f t="shared" si="47"/>
        <v>9.020270821088356</v>
      </c>
      <c r="D244" s="17">
        <f t="shared" si="48"/>
        <v>2.175653715912213E-07</v>
      </c>
      <c r="E244" s="2">
        <f t="shared" si="49"/>
        <v>77.46559093806721</v>
      </c>
      <c r="F244" s="24">
        <f t="shared" si="50"/>
        <v>0.22300000422950325</v>
      </c>
      <c r="G244" s="2">
        <f t="shared" si="43"/>
        <v>18.94614125163664</v>
      </c>
      <c r="H244" s="24">
        <f t="shared" si="51"/>
        <v>9.337370336284888</v>
      </c>
      <c r="I244" s="5">
        <f t="shared" si="52"/>
        <v>1.4035684851402644E-07</v>
      </c>
      <c r="J244" s="16">
        <f t="shared" si="53"/>
        <v>9.128900716359444E-07</v>
      </c>
      <c r="K244" s="1" t="b">
        <f t="shared" si="54"/>
        <v>0</v>
      </c>
      <c r="L244" s="24">
        <f t="shared" si="44"/>
        <v>0</v>
      </c>
      <c r="W244" s="1">
        <f t="shared" si="55"/>
      </c>
      <c r="X244" s="24">
        <f t="shared" si="56"/>
      </c>
    </row>
    <row r="245" spans="1:24" ht="12.75">
      <c r="A245" s="25">
        <f t="shared" si="45"/>
        <v>2.1899999999999973</v>
      </c>
      <c r="B245" s="17">
        <f t="shared" si="46"/>
        <v>18.305904052517935</v>
      </c>
      <c r="C245" s="17">
        <f t="shared" si="47"/>
        <v>9.02027082326401</v>
      </c>
      <c r="D245" s="17">
        <f t="shared" si="48"/>
        <v>1.9814153475845964E-07</v>
      </c>
      <c r="E245" s="2">
        <f t="shared" si="49"/>
        <v>77.4655909567516</v>
      </c>
      <c r="F245" s="24">
        <f t="shared" si="50"/>
        <v>0.22300000385190097</v>
      </c>
      <c r="G245" s="2">
        <f t="shared" si="43"/>
        <v>18.94614122412731</v>
      </c>
      <c r="H245" s="24">
        <f t="shared" si="51"/>
        <v>9.337370338537024</v>
      </c>
      <c r="I245" s="5">
        <f t="shared" si="52"/>
        <v>1.2782604683378747E-07</v>
      </c>
      <c r="J245" s="16">
        <f t="shared" si="53"/>
        <v>8.313889224961787E-07</v>
      </c>
      <c r="K245" s="1" t="b">
        <f t="shared" si="54"/>
        <v>0</v>
      </c>
      <c r="L245" s="24">
        <f t="shared" si="44"/>
        <v>0</v>
      </c>
      <c r="W245" s="1">
        <f t="shared" si="55"/>
      </c>
      <c r="X245" s="24">
        <f t="shared" si="56"/>
      </c>
    </row>
    <row r="246" spans="1:24" ht="12.75">
      <c r="A246" s="25">
        <f t="shared" si="45"/>
        <v>2.199999999999997</v>
      </c>
      <c r="B246" s="17">
        <f t="shared" si="46"/>
        <v>18.396106760760482</v>
      </c>
      <c r="C246" s="17">
        <f t="shared" si="47"/>
        <v>9.020270825245426</v>
      </c>
      <c r="D246" s="17">
        <f t="shared" si="48"/>
        <v>1.804518041669326E-07</v>
      </c>
      <c r="E246" s="2">
        <f t="shared" si="49"/>
        <v>77.46559097376789</v>
      </c>
      <c r="F246" s="24">
        <f t="shared" si="50"/>
        <v>0.22300000350800997</v>
      </c>
      <c r="G246" s="2">
        <f t="shared" si="43"/>
        <v>18.94614119907394</v>
      </c>
      <c r="H246" s="24">
        <f t="shared" si="51"/>
        <v>9.337370340588095</v>
      </c>
      <c r="I246" s="5">
        <f t="shared" si="52"/>
        <v>1.164139603481039E-07</v>
      </c>
      <c r="J246" s="16">
        <f t="shared" si="53"/>
        <v>7.571639697437652E-07</v>
      </c>
      <c r="K246" s="1" t="b">
        <f t="shared" si="54"/>
        <v>0</v>
      </c>
      <c r="L246" s="24">
        <f t="shared" si="44"/>
        <v>0</v>
      </c>
      <c r="W246" s="1">
        <f t="shared" si="55"/>
      </c>
      <c r="X246" s="24">
        <f t="shared" si="56"/>
      </c>
    </row>
    <row r="247" spans="1:24" ht="12.75">
      <c r="A247" s="25">
        <f t="shared" si="45"/>
        <v>2.209999999999997</v>
      </c>
      <c r="B247" s="17">
        <f t="shared" si="46"/>
        <v>18.486309469021958</v>
      </c>
      <c r="C247" s="17">
        <f t="shared" si="47"/>
        <v>9.020270827049943</v>
      </c>
      <c r="D247" s="17">
        <f t="shared" si="48"/>
        <v>1.643413908422536E-07</v>
      </c>
      <c r="E247" s="2">
        <f t="shared" si="49"/>
        <v>77.465590989265</v>
      </c>
      <c r="F247" s="24">
        <f t="shared" si="50"/>
        <v>0.22300000319482113</v>
      </c>
      <c r="G247" s="2">
        <f t="shared" si="43"/>
        <v>18.946141176257303</v>
      </c>
      <c r="H247" s="24">
        <f t="shared" si="51"/>
        <v>9.33737034245605</v>
      </c>
      <c r="I247" s="5">
        <f t="shared" si="52"/>
        <v>1.0602073082829385E-07</v>
      </c>
      <c r="J247" s="16">
        <f t="shared" si="53"/>
        <v>6.895657289645128E-07</v>
      </c>
      <c r="K247" s="1" t="b">
        <f t="shared" si="54"/>
        <v>0</v>
      </c>
      <c r="L247" s="24">
        <f t="shared" si="44"/>
        <v>0</v>
      </c>
      <c r="W247" s="1">
        <f t="shared" si="55"/>
      </c>
      <c r="X247" s="24">
        <f t="shared" si="56"/>
      </c>
    </row>
    <row r="248" spans="1:24" ht="12.75">
      <c r="A248" s="25">
        <f t="shared" si="45"/>
        <v>2.2199999999999966</v>
      </c>
      <c r="B248" s="17">
        <f t="shared" si="46"/>
        <v>18.576512177300675</v>
      </c>
      <c r="C248" s="17">
        <f t="shared" si="47"/>
        <v>9.020270828693358</v>
      </c>
      <c r="D248" s="17">
        <f t="shared" si="48"/>
        <v>1.4966928783253997E-07</v>
      </c>
      <c r="E248" s="2">
        <f t="shared" si="49"/>
        <v>77.46559100337855</v>
      </c>
      <c r="F248" s="24">
        <f t="shared" si="50"/>
        <v>0.22300000290959307</v>
      </c>
      <c r="G248" s="2">
        <f t="shared" si="43"/>
        <v>18.946141155477683</v>
      </c>
      <c r="H248" s="24">
        <f t="shared" si="51"/>
        <v>9.337370344157236</v>
      </c>
      <c r="I248" s="5">
        <f t="shared" si="52"/>
        <v>9.65553847246762E-08</v>
      </c>
      <c r="J248" s="16">
        <f t="shared" si="53"/>
        <v>6.280025442093895E-07</v>
      </c>
      <c r="K248" s="1" t="b">
        <f t="shared" si="54"/>
        <v>0</v>
      </c>
      <c r="L248" s="24">
        <f t="shared" si="44"/>
        <v>0</v>
      </c>
      <c r="W248" s="1">
        <f t="shared" si="55"/>
      </c>
      <c r="X248" s="24">
        <f t="shared" si="56"/>
      </c>
    </row>
    <row r="249" spans="1:24" ht="12.75">
      <c r="A249" s="25">
        <f t="shared" si="45"/>
        <v>2.2299999999999964</v>
      </c>
      <c r="B249" s="17">
        <f t="shared" si="46"/>
        <v>18.66671488559509</v>
      </c>
      <c r="C249" s="17">
        <f t="shared" si="47"/>
        <v>9.02027083019005</v>
      </c>
      <c r="D249" s="17">
        <f t="shared" si="48"/>
        <v>1.3630709089104125E-07</v>
      </c>
      <c r="E249" s="2">
        <f t="shared" si="49"/>
        <v>77.46559101623205</v>
      </c>
      <c r="F249" s="24">
        <f t="shared" si="50"/>
        <v>0.22300000264982997</v>
      </c>
      <c r="G249" s="2">
        <f t="shared" si="43"/>
        <v>18.94614113655325</v>
      </c>
      <c r="H249" s="24">
        <f t="shared" si="51"/>
        <v>9.337370345706542</v>
      </c>
      <c r="I249" s="5">
        <f t="shared" si="52"/>
        <v>8.793509814958505E-08</v>
      </c>
      <c r="J249" s="16">
        <f t="shared" si="53"/>
        <v>5.719356396559511E-07</v>
      </c>
      <c r="K249" s="1" t="b">
        <f t="shared" si="54"/>
        <v>0</v>
      </c>
      <c r="L249" s="24">
        <f t="shared" si="44"/>
        <v>0</v>
      </c>
      <c r="W249" s="1">
        <f t="shared" si="55"/>
      </c>
      <c r="X249" s="24">
        <f t="shared" si="56"/>
      </c>
    </row>
    <row r="250" spans="1:24" ht="12.75">
      <c r="A250" s="25">
        <f t="shared" si="45"/>
        <v>2.239999999999996</v>
      </c>
      <c r="B250" s="17">
        <f t="shared" si="46"/>
        <v>18.756917593903808</v>
      </c>
      <c r="C250" s="17">
        <f t="shared" si="47"/>
        <v>9.020270831553121</v>
      </c>
      <c r="D250" s="17">
        <f t="shared" si="48"/>
        <v>1.241378248697476E-07</v>
      </c>
      <c r="E250" s="2">
        <f t="shared" si="49"/>
        <v>77.46559102793805</v>
      </c>
      <c r="F250" s="24">
        <f t="shared" si="50"/>
        <v>0.22300000241325763</v>
      </c>
      <c r="G250" s="2">
        <f t="shared" si="43"/>
        <v>18.94614111931833</v>
      </c>
      <c r="H250" s="24">
        <f t="shared" si="51"/>
        <v>9.337370347117533</v>
      </c>
      <c r="I250" s="5">
        <f t="shared" si="52"/>
        <v>8.008440106950561E-08</v>
      </c>
      <c r="J250" s="16">
        <f t="shared" si="53"/>
        <v>5.2087419523267E-07</v>
      </c>
      <c r="K250" s="1" t="b">
        <f t="shared" si="54"/>
        <v>0</v>
      </c>
      <c r="L250" s="24">
        <f t="shared" si="44"/>
        <v>0</v>
      </c>
      <c r="W250" s="1">
        <f t="shared" si="55"/>
      </c>
      <c r="X250" s="24">
        <f t="shared" si="56"/>
      </c>
    </row>
    <row r="251" spans="1:24" ht="12.75">
      <c r="A251" s="25">
        <f t="shared" si="45"/>
        <v>2.249999999999996</v>
      </c>
      <c r="B251" s="17">
        <f t="shared" si="46"/>
        <v>18.847120302225544</v>
      </c>
      <c r="C251" s="17">
        <f t="shared" si="47"/>
        <v>9.0202708327945</v>
      </c>
      <c r="D251" s="17">
        <f t="shared" si="48"/>
        <v>1.1305501711288355E-07</v>
      </c>
      <c r="E251" s="2">
        <f t="shared" si="49"/>
        <v>77.46559103859893</v>
      </c>
      <c r="F251" s="24">
        <f t="shared" si="50"/>
        <v>0.22300000219780639</v>
      </c>
      <c r="G251" s="2">
        <f t="shared" si="43"/>
        <v>18.946141103622136</v>
      </c>
      <c r="H251" s="24">
        <f t="shared" si="51"/>
        <v>9.33737034840255</v>
      </c>
      <c r="I251" s="5">
        <f t="shared" si="52"/>
        <v>7.293461176568935E-08</v>
      </c>
      <c r="J251" s="16">
        <f t="shared" si="53"/>
        <v>4.743714586386299E-07</v>
      </c>
      <c r="K251" s="1" t="b">
        <f t="shared" si="54"/>
        <v>0</v>
      </c>
      <c r="L251" s="24">
        <f t="shared" si="44"/>
        <v>0</v>
      </c>
      <c r="W251" s="1">
        <f t="shared" si="55"/>
      </c>
      <c r="X251" s="24">
        <f t="shared" si="56"/>
      </c>
    </row>
    <row r="252" spans="1:24" ht="12.75">
      <c r="A252" s="25">
        <f t="shared" si="45"/>
        <v>2.259999999999996</v>
      </c>
      <c r="B252" s="17">
        <f t="shared" si="46"/>
        <v>18.937323010559144</v>
      </c>
      <c r="C252" s="17">
        <f t="shared" si="47"/>
        <v>9.02027083392505</v>
      </c>
      <c r="D252" s="17">
        <f t="shared" si="48"/>
        <v>1.0296166948050653E-07</v>
      </c>
      <c r="E252" s="2">
        <f t="shared" si="49"/>
        <v>77.46559104830803</v>
      </c>
      <c r="F252" s="24">
        <f t="shared" si="50"/>
        <v>0.2230000020015904</v>
      </c>
      <c r="G252" s="2">
        <f t="shared" si="43"/>
        <v>18.946141089327284</v>
      </c>
      <c r="H252" s="24">
        <f t="shared" si="51"/>
        <v>9.337370349572844</v>
      </c>
      <c r="I252" s="5">
        <f t="shared" si="52"/>
        <v>6.642314787086434E-08</v>
      </c>
      <c r="J252" s="16">
        <f t="shared" si="53"/>
        <v>4.3202043202176854E-07</v>
      </c>
      <c r="K252" s="1" t="b">
        <f t="shared" si="54"/>
        <v>0</v>
      </c>
      <c r="L252" s="24">
        <f t="shared" si="44"/>
        <v>0</v>
      </c>
      <c r="W252" s="1">
        <f t="shared" si="55"/>
      </c>
      <c r="X252" s="24">
        <f t="shared" si="56"/>
      </c>
    </row>
    <row r="253" spans="1:24" ht="12.75">
      <c r="A253" s="25">
        <f t="shared" si="45"/>
        <v>2.2699999999999956</v>
      </c>
      <c r="B253" s="17">
        <f t="shared" si="46"/>
        <v>19.027525718903544</v>
      </c>
      <c r="C253" s="17">
        <f t="shared" si="47"/>
        <v>9.020270834954667</v>
      </c>
      <c r="D253" s="17">
        <f t="shared" si="48"/>
        <v>9.376944025062085E-08</v>
      </c>
      <c r="E253" s="2">
        <f t="shared" si="49"/>
        <v>77.46559105715032</v>
      </c>
      <c r="F253" s="24">
        <f t="shared" si="50"/>
        <v>0.2230000018228919</v>
      </c>
      <c r="G253" s="2">
        <f t="shared" si="43"/>
        <v>18.946141076308624</v>
      </c>
      <c r="H253" s="24">
        <f t="shared" si="51"/>
        <v>9.337370350638656</v>
      </c>
      <c r="I253" s="5">
        <f t="shared" si="52"/>
        <v>6.04930050413983E-08</v>
      </c>
      <c r="J253" s="16">
        <f t="shared" si="53"/>
        <v>3.934504392936475E-07</v>
      </c>
      <c r="K253" s="1" t="b">
        <f t="shared" si="54"/>
        <v>0</v>
      </c>
      <c r="L253" s="24">
        <f t="shared" si="44"/>
        <v>0</v>
      </c>
      <c r="W253" s="1">
        <f t="shared" si="55"/>
      </c>
      <c r="X253" s="24">
        <f t="shared" si="56"/>
      </c>
    </row>
    <row r="254" spans="1:24" ht="12.75">
      <c r="A254" s="25">
        <f t="shared" si="45"/>
        <v>2.2799999999999954</v>
      </c>
      <c r="B254" s="17">
        <f t="shared" si="46"/>
        <v>19.117728427257777</v>
      </c>
      <c r="C254" s="17">
        <f t="shared" si="47"/>
        <v>9.020270835892362</v>
      </c>
      <c r="D254" s="17">
        <f t="shared" si="48"/>
        <v>8.539787028138657E-08</v>
      </c>
      <c r="E254" s="2">
        <f t="shared" si="49"/>
        <v>77.4655910652032</v>
      </c>
      <c r="F254" s="24">
        <f t="shared" si="50"/>
        <v>0.22300000166014713</v>
      </c>
      <c r="G254" s="2">
        <f t="shared" si="43"/>
        <v>18.946141064452235</v>
      </c>
      <c r="H254" s="24">
        <f t="shared" si="51"/>
        <v>9.337370351609314</v>
      </c>
      <c r="I254" s="5">
        <f t="shared" si="52"/>
        <v>5.509228997282291E-08</v>
      </c>
      <c r="J254" s="16">
        <f t="shared" si="53"/>
        <v>3.583238791566851E-07</v>
      </c>
      <c r="K254" s="1" t="b">
        <f t="shared" si="54"/>
        <v>0</v>
      </c>
      <c r="L254" s="24">
        <f t="shared" si="44"/>
        <v>0</v>
      </c>
      <c r="W254" s="1">
        <f t="shared" si="55"/>
      </c>
      <c r="X254" s="24">
        <f t="shared" si="56"/>
      </c>
    </row>
    <row r="255" spans="1:24" ht="12.75">
      <c r="A255" s="25">
        <f t="shared" si="45"/>
        <v>2.289999999999995</v>
      </c>
      <c r="B255" s="17">
        <f t="shared" si="46"/>
        <v>19.20793113562097</v>
      </c>
      <c r="C255" s="17">
        <f t="shared" si="47"/>
        <v>9.02027083674634</v>
      </c>
      <c r="D255" s="17">
        <f t="shared" si="48"/>
        <v>7.777370340449855E-08</v>
      </c>
      <c r="E255" s="2">
        <f t="shared" si="49"/>
        <v>77.46559107253711</v>
      </c>
      <c r="F255" s="24">
        <f t="shared" si="50"/>
        <v>0.2230000015119324</v>
      </c>
      <c r="G255" s="2">
        <f t="shared" si="43"/>
        <v>18.9461410536544</v>
      </c>
      <c r="H255" s="24">
        <f t="shared" si="51"/>
        <v>9.337370352493313</v>
      </c>
      <c r="I255" s="5">
        <f t="shared" si="52"/>
        <v>5.017375617857969E-08</v>
      </c>
      <c r="J255" s="16">
        <f t="shared" si="53"/>
        <v>3.263333735192175E-07</v>
      </c>
      <c r="K255" s="1" t="b">
        <f t="shared" si="54"/>
        <v>0</v>
      </c>
      <c r="L255" s="24">
        <f t="shared" si="44"/>
        <v>0</v>
      </c>
      <c r="W255" s="1">
        <f t="shared" si="55"/>
      </c>
      <c r="X255" s="24">
        <f t="shared" si="56"/>
      </c>
    </row>
    <row r="256" spans="1:24" ht="12.75">
      <c r="A256" s="25">
        <f t="shared" si="45"/>
        <v>2.299999999999995</v>
      </c>
      <c r="B256" s="17">
        <f t="shared" si="46"/>
        <v>19.29813384399232</v>
      </c>
      <c r="C256" s="17">
        <f t="shared" si="47"/>
        <v>9.020270837524077</v>
      </c>
      <c r="D256" s="17">
        <f t="shared" si="48"/>
        <v>7.083021966827066E-08</v>
      </c>
      <c r="E256" s="2">
        <f t="shared" si="49"/>
        <v>77.46559107921628</v>
      </c>
      <c r="F256" s="24">
        <f t="shared" si="50"/>
        <v>0.22300000137694964</v>
      </c>
      <c r="G256" s="2">
        <f t="shared" si="43"/>
        <v>18.94614104382055</v>
      </c>
      <c r="H256" s="24">
        <f t="shared" si="51"/>
        <v>9.337370353298391</v>
      </c>
      <c r="I256" s="5">
        <f t="shared" si="52"/>
        <v>4.569432871587903E-08</v>
      </c>
      <c r="J256" s="16">
        <f t="shared" si="53"/>
        <v>2.971989698270821E-07</v>
      </c>
      <c r="K256" s="1" t="b">
        <f t="shared" si="54"/>
        <v>0</v>
      </c>
      <c r="L256" s="24">
        <f t="shared" si="44"/>
        <v>0</v>
      </c>
      <c r="W256" s="1">
        <f t="shared" si="55"/>
      </c>
      <c r="X256" s="24">
        <f t="shared" si="56"/>
      </c>
    </row>
    <row r="257" spans="1:24" ht="12.75">
      <c r="A257" s="25">
        <f t="shared" si="45"/>
        <v>2.3099999999999947</v>
      </c>
      <c r="B257" s="17">
        <f t="shared" si="46"/>
        <v>19.388336552371104</v>
      </c>
      <c r="C257" s="17">
        <f t="shared" si="47"/>
        <v>9.02027083823238</v>
      </c>
      <c r="D257" s="17">
        <f t="shared" si="48"/>
        <v>6.450660284659978E-08</v>
      </c>
      <c r="E257" s="2">
        <f t="shared" si="49"/>
        <v>77.46559108529914</v>
      </c>
      <c r="F257" s="24">
        <f t="shared" si="50"/>
        <v>0.22300000125401817</v>
      </c>
      <c r="G257" s="2">
        <f t="shared" si="43"/>
        <v>18.946141034864663</v>
      </c>
      <c r="H257" s="24">
        <f t="shared" si="51"/>
        <v>9.337370354031593</v>
      </c>
      <c r="I257" s="5">
        <f t="shared" si="52"/>
        <v>4.161482510030341E-08</v>
      </c>
      <c r="J257" s="16">
        <f t="shared" si="53"/>
        <v>2.706654871725918E-07</v>
      </c>
      <c r="K257" s="1" t="b">
        <f t="shared" si="54"/>
        <v>0</v>
      </c>
      <c r="L257" s="24">
        <f t="shared" si="44"/>
        <v>0</v>
      </c>
      <c r="W257" s="1">
        <f t="shared" si="55"/>
      </c>
      <c r="X257" s="24">
        <f t="shared" si="56"/>
      </c>
    </row>
    <row r="258" spans="1:24" ht="12.75">
      <c r="A258" s="25">
        <f t="shared" si="45"/>
        <v>2.3199999999999945</v>
      </c>
      <c r="B258" s="17">
        <f t="shared" si="46"/>
        <v>19.478539260756655</v>
      </c>
      <c r="C258" s="17">
        <f t="shared" si="47"/>
        <v>9.020270838877446</v>
      </c>
      <c r="D258" s="17">
        <f t="shared" si="48"/>
        <v>5.8747582074970387E-08</v>
      </c>
      <c r="E258" s="2">
        <f t="shared" si="49"/>
        <v>77.46559109083894</v>
      </c>
      <c r="F258" s="24">
        <f t="shared" si="50"/>
        <v>0.22300000114206134</v>
      </c>
      <c r="G258" s="2">
        <f t="shared" si="43"/>
        <v>18.94614102670831</v>
      </c>
      <c r="H258" s="24">
        <f t="shared" si="51"/>
        <v>9.337370354699337</v>
      </c>
      <c r="I258" s="5">
        <f t="shared" si="52"/>
        <v>3.789951687462302E-08</v>
      </c>
      <c r="J258" s="16">
        <f t="shared" si="53"/>
        <v>2.4650101262264567E-07</v>
      </c>
      <c r="K258" s="1" t="b">
        <f t="shared" si="54"/>
        <v>0</v>
      </c>
      <c r="L258" s="24">
        <f t="shared" si="44"/>
        <v>0</v>
      </c>
      <c r="W258" s="1">
        <f t="shared" si="55"/>
      </c>
      <c r="X258" s="24">
        <f t="shared" si="56"/>
      </c>
    </row>
    <row r="259" spans="1:24" ht="12.75">
      <c r="A259" s="25">
        <f t="shared" si="45"/>
        <v>2.3299999999999943</v>
      </c>
      <c r="B259" s="17">
        <f t="shared" si="46"/>
        <v>19.568741969148366</v>
      </c>
      <c r="C259" s="17">
        <f t="shared" si="47"/>
        <v>9.02027083946492</v>
      </c>
      <c r="D259" s="17">
        <f t="shared" si="48"/>
        <v>5.3502709411483546E-08</v>
      </c>
      <c r="E259" s="2">
        <f t="shared" si="49"/>
        <v>77.46559109588414</v>
      </c>
      <c r="F259" s="24">
        <f t="shared" si="50"/>
        <v>0.22300000104010045</v>
      </c>
      <c r="G259" s="2">
        <f t="shared" si="43"/>
        <v>18.94614101928019</v>
      </c>
      <c r="H259" s="24">
        <f t="shared" si="51"/>
        <v>9.337370355307463</v>
      </c>
      <c r="I259" s="5">
        <f t="shared" si="52"/>
        <v>3.451592605146019E-08</v>
      </c>
      <c r="J259" s="16">
        <f t="shared" si="53"/>
        <v>2.2449386991204948E-07</v>
      </c>
      <c r="K259" s="1" t="b">
        <f t="shared" si="54"/>
        <v>0</v>
      </c>
      <c r="L259" s="24">
        <f t="shared" si="44"/>
        <v>0</v>
      </c>
      <c r="W259" s="1">
        <f t="shared" si="55"/>
      </c>
      <c r="X259" s="24">
        <f t="shared" si="56"/>
      </c>
    </row>
    <row r="260" spans="1:24" ht="12.75">
      <c r="A260" s="25">
        <f t="shared" si="45"/>
        <v>2.339999999999994</v>
      </c>
      <c r="B260" s="17">
        <f t="shared" si="46"/>
        <v>19.65894467754569</v>
      </c>
      <c r="C260" s="17">
        <f t="shared" si="47"/>
        <v>9.020270839999947</v>
      </c>
      <c r="D260" s="17">
        <f t="shared" si="48"/>
        <v>4.8726092848541564E-08</v>
      </c>
      <c r="E260" s="2">
        <f t="shared" si="49"/>
        <v>77.4655911004789</v>
      </c>
      <c r="F260" s="24">
        <f t="shared" si="50"/>
        <v>0.2230000009472425</v>
      </c>
      <c r="G260" s="2">
        <f t="shared" si="43"/>
        <v>18.946141012515245</v>
      </c>
      <c r="H260" s="24">
        <f t="shared" si="51"/>
        <v>9.337370355861298</v>
      </c>
      <c r="I260" s="5">
        <f t="shared" si="52"/>
        <v>3.143441799861816E-08</v>
      </c>
      <c r="J260" s="16">
        <f t="shared" si="53"/>
        <v>2.044514991780043E-07</v>
      </c>
      <c r="K260" s="1" t="b">
        <f t="shared" si="54"/>
        <v>0</v>
      </c>
      <c r="L260" s="24">
        <f t="shared" si="44"/>
        <v>0</v>
      </c>
      <c r="W260" s="1">
        <f t="shared" si="55"/>
      </c>
      <c r="X260" s="24">
        <f t="shared" si="56"/>
      </c>
    </row>
    <row r="261" spans="1:24" ht="12.75">
      <c r="A261" s="25">
        <f t="shared" si="45"/>
        <v>2.349999999999994</v>
      </c>
      <c r="B261" s="17">
        <f t="shared" si="46"/>
        <v>19.749147385948127</v>
      </c>
      <c r="C261" s="17">
        <f t="shared" si="47"/>
        <v>9.020270840487209</v>
      </c>
      <c r="D261" s="17">
        <f t="shared" si="48"/>
        <v>4.437589231886225E-08</v>
      </c>
      <c r="E261" s="2">
        <f t="shared" si="49"/>
        <v>77.46559110466349</v>
      </c>
      <c r="F261" s="24">
        <f t="shared" si="50"/>
        <v>0.22300000086267396</v>
      </c>
      <c r="G261" s="2">
        <f t="shared" si="43"/>
        <v>18.946141006354203</v>
      </c>
      <c r="H261" s="24">
        <f t="shared" si="51"/>
        <v>9.337370356365689</v>
      </c>
      <c r="I261" s="5">
        <f t="shared" si="52"/>
        <v>2.8627995118523793E-08</v>
      </c>
      <c r="J261" s="16">
        <f t="shared" si="53"/>
        <v>1.861983422343011E-07</v>
      </c>
      <c r="K261" s="1" t="b">
        <f t="shared" si="54"/>
        <v>0</v>
      </c>
      <c r="L261" s="24">
        <f t="shared" si="44"/>
        <v>0</v>
      </c>
      <c r="W261" s="1">
        <f t="shared" si="55"/>
      </c>
      <c r="X261" s="24">
        <f t="shared" si="56"/>
      </c>
    </row>
    <row r="262" spans="1:24" ht="12.75">
      <c r="A262" s="25">
        <f t="shared" si="45"/>
        <v>2.3599999999999937</v>
      </c>
      <c r="B262" s="17">
        <f t="shared" si="46"/>
        <v>19.83935009435522</v>
      </c>
      <c r="C262" s="17">
        <f t="shared" si="47"/>
        <v>9.020270840930968</v>
      </c>
      <c r="D262" s="17">
        <f t="shared" si="48"/>
        <v>4.041410267823868E-08</v>
      </c>
      <c r="E262" s="2">
        <f t="shared" si="49"/>
        <v>77.46559110847447</v>
      </c>
      <c r="F262" s="24">
        <f t="shared" si="50"/>
        <v>0.223000000785656</v>
      </c>
      <c r="G262" s="2">
        <f t="shared" si="43"/>
        <v>18.94614100074324</v>
      </c>
      <c r="H262" s="24">
        <f t="shared" si="51"/>
        <v>9.337370356825048</v>
      </c>
      <c r="I262" s="5">
        <f t="shared" si="52"/>
        <v>2.6072139344587748E-08</v>
      </c>
      <c r="J262" s="16">
        <f t="shared" si="53"/>
        <v>1.695749319811718E-07</v>
      </c>
      <c r="K262" s="1" t="b">
        <f t="shared" si="54"/>
        <v>0</v>
      </c>
      <c r="L262" s="24">
        <f t="shared" si="44"/>
        <v>0</v>
      </c>
      <c r="W262" s="1">
        <f t="shared" si="55"/>
      </c>
      <c r="X262" s="24">
        <f t="shared" si="56"/>
      </c>
    </row>
    <row r="263" spans="1:24" ht="12.75">
      <c r="A263" s="25">
        <f t="shared" si="45"/>
        <v>2.3699999999999934</v>
      </c>
      <c r="B263" s="17">
        <f t="shared" si="46"/>
        <v>19.929552802766548</v>
      </c>
      <c r="C263" s="17">
        <f t="shared" si="47"/>
        <v>9.020270841335108</v>
      </c>
      <c r="D263" s="17">
        <f t="shared" si="48"/>
        <v>3.6806015445673426E-08</v>
      </c>
      <c r="E263" s="2">
        <f t="shared" si="49"/>
        <v>77.4655911119452</v>
      </c>
      <c r="F263" s="24">
        <f t="shared" si="50"/>
        <v>0.22300000071551423</v>
      </c>
      <c r="G263" s="2">
        <f t="shared" si="43"/>
        <v>18.946140995633225</v>
      </c>
      <c r="H263" s="24">
        <f t="shared" si="51"/>
        <v>9.337370357243396</v>
      </c>
      <c r="I263" s="5">
        <f t="shared" si="52"/>
        <v>2.3744472264929247E-08</v>
      </c>
      <c r="J263" s="16">
        <f t="shared" si="53"/>
        <v>1.5443563390209214E-07</v>
      </c>
      <c r="K263" s="1" t="b">
        <f t="shared" si="54"/>
        <v>0</v>
      </c>
      <c r="L263" s="24">
        <f t="shared" si="44"/>
        <v>0</v>
      </c>
      <c r="W263" s="1">
        <f t="shared" si="55"/>
      </c>
      <c r="X263" s="24">
        <f t="shared" si="56"/>
      </c>
    </row>
    <row r="264" spans="1:24" ht="12.75">
      <c r="A264" s="25">
        <f t="shared" si="45"/>
        <v>2.3799999999999932</v>
      </c>
      <c r="B264" s="17">
        <f t="shared" si="46"/>
        <v>20.01975551118174</v>
      </c>
      <c r="C264" s="17">
        <f t="shared" si="47"/>
        <v>9.020270841703168</v>
      </c>
      <c r="D264" s="17">
        <f t="shared" si="48"/>
        <v>3.352004604623333E-08</v>
      </c>
      <c r="E264" s="2">
        <f t="shared" si="49"/>
        <v>77.46559111510608</v>
      </c>
      <c r="F264" s="24">
        <f t="shared" si="50"/>
        <v>0.2230000006516345</v>
      </c>
      <c r="G264" s="2">
        <f t="shared" si="43"/>
        <v>18.946140990979416</v>
      </c>
      <c r="H264" s="24">
        <f t="shared" si="51"/>
        <v>9.337370357624394</v>
      </c>
      <c r="I264" s="5">
        <f t="shared" si="52"/>
        <v>2.1624611434845065E-08</v>
      </c>
      <c r="J264" s="16">
        <f t="shared" si="53"/>
        <v>1.4064792118609743E-07</v>
      </c>
      <c r="K264" s="1" t="b">
        <f t="shared" si="54"/>
        <v>0</v>
      </c>
      <c r="L264" s="24">
        <f t="shared" si="44"/>
        <v>0</v>
      </c>
      <c r="W264" s="1">
        <f t="shared" si="55"/>
        <v>20</v>
      </c>
      <c r="X264" s="24">
        <f t="shared" si="56"/>
        <v>2.3778098760526274</v>
      </c>
    </row>
    <row r="265" spans="1:24" ht="12.75">
      <c r="A265" s="25">
        <f t="shared" si="45"/>
        <v>2.389999999999993</v>
      </c>
      <c r="B265" s="17">
        <f t="shared" si="46"/>
        <v>20.109958219600447</v>
      </c>
      <c r="C265" s="17">
        <f t="shared" si="47"/>
        <v>9.020270842038368</v>
      </c>
      <c r="D265" s="17">
        <f t="shared" si="48"/>
        <v>3.052743255685408E-08</v>
      </c>
      <c r="E265" s="2">
        <f t="shared" si="49"/>
        <v>77.46559111798477</v>
      </c>
      <c r="F265" s="24">
        <f t="shared" si="50"/>
        <v>0.22300000059345745</v>
      </c>
      <c r="G265" s="2">
        <f t="shared" si="43"/>
        <v>18.946140986741067</v>
      </c>
      <c r="H265" s="24">
        <f t="shared" si="51"/>
        <v>9.337370357971379</v>
      </c>
      <c r="I265" s="5">
        <f t="shared" si="52"/>
        <v>1.9693995372765332E-08</v>
      </c>
      <c r="J265" s="16">
        <f t="shared" si="53"/>
        <v>1.2809111068487914E-07</v>
      </c>
      <c r="K265" s="1" t="b">
        <f t="shared" si="54"/>
        <v>0</v>
      </c>
      <c r="L265" s="24">
        <f t="shared" si="44"/>
        <v>0</v>
      </c>
      <c r="W265" s="1">
        <f t="shared" si="55"/>
      </c>
      <c r="X265" s="24">
        <f t="shared" si="56"/>
      </c>
    </row>
    <row r="266" spans="1:24" ht="12.75">
      <c r="A266" s="25">
        <f t="shared" si="45"/>
        <v>2.399999999999993</v>
      </c>
      <c r="B266" s="17">
        <f t="shared" si="46"/>
        <v>20.200160928022356</v>
      </c>
      <c r="C266" s="17">
        <f t="shared" si="47"/>
        <v>9.020270842343642</v>
      </c>
      <c r="D266" s="17">
        <f t="shared" si="48"/>
        <v>2.780200583939493E-08</v>
      </c>
      <c r="E266" s="2">
        <f t="shared" si="49"/>
        <v>77.46559112060643</v>
      </c>
      <c r="F266" s="24">
        <f t="shared" si="50"/>
        <v>0.22300000054047492</v>
      </c>
      <c r="G266" s="2">
        <f t="shared" si="43"/>
        <v>18.94614098288115</v>
      </c>
      <c r="H266" s="24">
        <f t="shared" si="51"/>
        <v>9.337370358287384</v>
      </c>
      <c r="I266" s="5">
        <f t="shared" si="52"/>
        <v>1.7935760136348712E-08</v>
      </c>
      <c r="J266" s="16">
        <f t="shared" si="53"/>
        <v>1.1665539840611414E-07</v>
      </c>
      <c r="K266" s="1" t="b">
        <f t="shared" si="54"/>
        <v>0</v>
      </c>
      <c r="L266" s="24">
        <f t="shared" si="44"/>
        <v>0</v>
      </c>
      <c r="W266" s="1">
        <f t="shared" si="55"/>
      </c>
      <c r="X266" s="24">
        <f t="shared" si="56"/>
      </c>
    </row>
    <row r="267" spans="1:24" ht="12.75">
      <c r="A267" s="25">
        <f t="shared" si="45"/>
        <v>2.4099999999999926</v>
      </c>
      <c r="B267" s="17">
        <f t="shared" si="46"/>
        <v>20.290363636447182</v>
      </c>
      <c r="C267" s="17">
        <f t="shared" si="47"/>
        <v>9.020270842621661</v>
      </c>
      <c r="D267" s="17">
        <f t="shared" si="48"/>
        <v>2.5319893997423263E-08</v>
      </c>
      <c r="E267" s="2">
        <f t="shared" si="49"/>
        <v>77.46559112299406</v>
      </c>
      <c r="F267" s="24">
        <f t="shared" si="50"/>
        <v>0.2230000004922223</v>
      </c>
      <c r="G267" s="2">
        <f t="shared" si="43"/>
        <v>18.946140979365815</v>
      </c>
      <c r="H267" s="24">
        <f t="shared" si="51"/>
        <v>9.337370358575177</v>
      </c>
      <c r="I267" s="5">
        <f t="shared" si="52"/>
        <v>1.6334487869303133E-08</v>
      </c>
      <c r="J267" s="16">
        <f t="shared" si="53"/>
        <v>1.0624061943345994E-07</v>
      </c>
      <c r="K267" s="1" t="b">
        <f t="shared" si="54"/>
        <v>0</v>
      </c>
      <c r="L267" s="24">
        <f t="shared" si="44"/>
        <v>0</v>
      </c>
      <c r="W267" s="1">
        <f t="shared" si="55"/>
      </c>
      <c r="X267" s="24">
        <f t="shared" si="56"/>
      </c>
    </row>
    <row r="268" spans="1:24" ht="12.75">
      <c r="A268" s="25">
        <f t="shared" si="45"/>
        <v>2.4199999999999924</v>
      </c>
      <c r="B268" s="17">
        <f t="shared" si="46"/>
        <v>20.380566344874666</v>
      </c>
      <c r="C268" s="17">
        <f t="shared" si="47"/>
        <v>9.02027084287486</v>
      </c>
      <c r="D268" s="17">
        <f t="shared" si="48"/>
        <v>2.3059381029459396E-08</v>
      </c>
      <c r="E268" s="2">
        <f t="shared" si="49"/>
        <v>77.46559112516852</v>
      </c>
      <c r="F268" s="24">
        <f t="shared" si="50"/>
        <v>0.22300000044827742</v>
      </c>
      <c r="G268" s="2">
        <f t="shared" si="43"/>
        <v>18.946140976164315</v>
      </c>
      <c r="H268" s="24">
        <f t="shared" si="51"/>
        <v>9.337370358837276</v>
      </c>
      <c r="I268" s="5">
        <f t="shared" si="52"/>
        <v>1.4876169037355187E-08</v>
      </c>
      <c r="J268" s="16">
        <f t="shared" si="53"/>
        <v>9.675565484481315E-08</v>
      </c>
      <c r="K268" s="1" t="b">
        <f t="shared" si="54"/>
        <v>0</v>
      </c>
      <c r="L268" s="24">
        <f t="shared" si="44"/>
        <v>0</v>
      </c>
      <c r="W268" s="1">
        <f t="shared" si="55"/>
      </c>
      <c r="X268" s="24">
        <f t="shared" si="56"/>
      </c>
    </row>
    <row r="269" spans="1:24" ht="12.75">
      <c r="A269" s="25">
        <f t="shared" si="45"/>
        <v>2.429999999999992</v>
      </c>
      <c r="B269" s="17">
        <f t="shared" si="46"/>
        <v>20.47076905330457</v>
      </c>
      <c r="C269" s="17">
        <f t="shared" si="47"/>
        <v>9.020270843105454</v>
      </c>
      <c r="D269" s="17">
        <f t="shared" si="48"/>
        <v>2.1000674106541282E-08</v>
      </c>
      <c r="E269" s="2">
        <f t="shared" si="49"/>
        <v>77.46559112714884</v>
      </c>
      <c r="F269" s="24">
        <f t="shared" si="50"/>
        <v>0.22300000040825604</v>
      </c>
      <c r="G269" s="2">
        <f t="shared" si="43"/>
        <v>18.946140973248653</v>
      </c>
      <c r="H269" s="24">
        <f t="shared" si="51"/>
        <v>9.337370359075976</v>
      </c>
      <c r="I269" s="5">
        <f t="shared" si="52"/>
        <v>1.3548052293201719E-08</v>
      </c>
      <c r="J269" s="16">
        <f t="shared" si="53"/>
        <v>8.811745522418951E-08</v>
      </c>
      <c r="K269" s="1" t="b">
        <f t="shared" si="54"/>
        <v>0</v>
      </c>
      <c r="L269" s="24">
        <f t="shared" si="44"/>
        <v>0</v>
      </c>
      <c r="W269" s="1">
        <f t="shared" si="55"/>
      </c>
      <c r="X269" s="24">
        <f t="shared" si="56"/>
      </c>
    </row>
    <row r="270" spans="1:24" ht="12.75">
      <c r="A270" s="25">
        <f t="shared" si="45"/>
        <v>2.439999999999992</v>
      </c>
      <c r="B270" s="17">
        <f t="shared" si="46"/>
        <v>20.560971761736674</v>
      </c>
      <c r="C270" s="17">
        <f t="shared" si="47"/>
        <v>9.02027084331546</v>
      </c>
      <c r="D270" s="17">
        <f t="shared" si="48"/>
        <v>1.912577364742933E-08</v>
      </c>
      <c r="E270" s="2">
        <f t="shared" si="49"/>
        <v>77.46559112895235</v>
      </c>
      <c r="F270" s="24">
        <f t="shared" si="50"/>
        <v>0.2230000003718079</v>
      </c>
      <c r="G270" s="2">
        <f t="shared" si="43"/>
        <v>18.94614097059331</v>
      </c>
      <c r="H270" s="24">
        <f t="shared" si="51"/>
        <v>9.337370359293365</v>
      </c>
      <c r="I270" s="5">
        <f t="shared" si="52"/>
        <v>1.2338513684013647E-08</v>
      </c>
      <c r="J270" s="16">
        <f t="shared" si="53"/>
        <v>8.025049550577981E-08</v>
      </c>
      <c r="K270" s="1" t="b">
        <f t="shared" si="54"/>
        <v>0</v>
      </c>
      <c r="L270" s="24">
        <f t="shared" si="44"/>
        <v>0</v>
      </c>
      <c r="W270" s="1">
        <f t="shared" si="55"/>
      </c>
      <c r="X270" s="24">
        <f t="shared" si="56"/>
      </c>
    </row>
    <row r="271" spans="1:24" ht="12.75">
      <c r="A271" s="25">
        <f t="shared" si="45"/>
        <v>2.4499999999999917</v>
      </c>
      <c r="B271" s="17">
        <f t="shared" si="46"/>
        <v>20.651174470170783</v>
      </c>
      <c r="C271" s="17">
        <f t="shared" si="47"/>
        <v>9.020270843506719</v>
      </c>
      <c r="D271" s="17">
        <f t="shared" si="48"/>
        <v>1.7418264867836115E-08</v>
      </c>
      <c r="E271" s="2">
        <f t="shared" si="49"/>
        <v>77.46559113059487</v>
      </c>
      <c r="F271" s="24">
        <f t="shared" si="50"/>
        <v>0.22300000033861347</v>
      </c>
      <c r="G271" s="2">
        <f t="shared" si="43"/>
        <v>18.94614096817501</v>
      </c>
      <c r="H271" s="24">
        <f t="shared" si="51"/>
        <v>9.337370359491347</v>
      </c>
      <c r="I271" s="5">
        <f t="shared" si="52"/>
        <v>1.1236950727935538E-08</v>
      </c>
      <c r="J271" s="16">
        <f t="shared" si="53"/>
        <v>7.308590032814929E-08</v>
      </c>
      <c r="K271" s="1" t="b">
        <f t="shared" si="54"/>
        <v>0</v>
      </c>
      <c r="L271" s="24">
        <f t="shared" si="44"/>
        <v>0</v>
      </c>
      <c r="W271" s="1">
        <f t="shared" si="55"/>
      </c>
      <c r="X271" s="24">
        <f t="shared" si="56"/>
      </c>
    </row>
    <row r="272" spans="1:24" ht="12.75">
      <c r="A272" s="25">
        <f t="shared" si="45"/>
        <v>2.4599999999999915</v>
      </c>
      <c r="B272" s="17">
        <f t="shared" si="46"/>
        <v>20.741377178606722</v>
      </c>
      <c r="C272" s="17">
        <f t="shared" si="47"/>
        <v>9.020270843680901</v>
      </c>
      <c r="D272" s="17">
        <f t="shared" si="48"/>
        <v>1.5863194994356197E-08</v>
      </c>
      <c r="E272" s="2">
        <f t="shared" si="49"/>
        <v>77.46559113209074</v>
      </c>
      <c r="F272" s="24">
        <f t="shared" si="50"/>
        <v>0.22300000030838288</v>
      </c>
      <c r="G272" s="2">
        <f t="shared" si="43"/>
        <v>18.946140965972628</v>
      </c>
      <c r="H272" s="24">
        <f t="shared" si="51"/>
        <v>9.337370359671652</v>
      </c>
      <c r="I272" s="5">
        <f t="shared" si="52"/>
        <v>1.0233742807907185E-08</v>
      </c>
      <c r="J272" s="16">
        <f t="shared" si="53"/>
        <v>6.656092883191665E-08</v>
      </c>
      <c r="K272" s="1" t="b">
        <f t="shared" si="54"/>
        <v>0</v>
      </c>
      <c r="L272" s="24">
        <f t="shared" si="44"/>
        <v>0</v>
      </c>
      <c r="W272" s="1">
        <f t="shared" si="55"/>
      </c>
      <c r="X272" s="24">
        <f t="shared" si="56"/>
      </c>
    </row>
    <row r="273" spans="1:24" ht="12.75">
      <c r="A273" s="25">
        <f t="shared" si="45"/>
        <v>2.4699999999999913</v>
      </c>
      <c r="B273" s="17">
        <f t="shared" si="46"/>
        <v>20.831579887044324</v>
      </c>
      <c r="C273" s="17">
        <f t="shared" si="47"/>
        <v>9.020270843839533</v>
      </c>
      <c r="D273" s="17">
        <f t="shared" si="48"/>
        <v>1.4446937628690957E-08</v>
      </c>
      <c r="E273" s="2">
        <f t="shared" si="49"/>
        <v>77.46559113345307</v>
      </c>
      <c r="F273" s="24">
        <f t="shared" si="50"/>
        <v>0.22300000028085062</v>
      </c>
      <c r="G273" s="2">
        <f t="shared" si="43"/>
        <v>18.94614096396683</v>
      </c>
      <c r="H273" s="24">
        <f t="shared" si="51"/>
        <v>9.337370359835862</v>
      </c>
      <c r="I273" s="5">
        <f t="shared" si="52"/>
        <v>9.320079851915108E-09</v>
      </c>
      <c r="J273" s="16">
        <f t="shared" si="53"/>
        <v>6.061840554091128E-08</v>
      </c>
      <c r="K273" s="1" t="b">
        <f t="shared" si="54"/>
        <v>0</v>
      </c>
      <c r="L273" s="24">
        <f t="shared" si="44"/>
        <v>0</v>
      </c>
      <c r="W273" s="1">
        <f t="shared" si="55"/>
      </c>
      <c r="X273" s="24">
        <f t="shared" si="56"/>
      </c>
    </row>
    <row r="274" spans="1:24" ht="12.75">
      <c r="A274" s="25">
        <f t="shared" si="45"/>
        <v>2.479999999999991</v>
      </c>
      <c r="B274" s="17">
        <f t="shared" si="46"/>
        <v>20.921782595483442</v>
      </c>
      <c r="C274" s="17">
        <f t="shared" si="47"/>
        <v>9.020270843984003</v>
      </c>
      <c r="D274" s="17">
        <f t="shared" si="48"/>
        <v>1.3157144204318524E-08</v>
      </c>
      <c r="E274" s="2">
        <f t="shared" si="49"/>
        <v>77.46559113469377</v>
      </c>
      <c r="F274" s="24">
        <f t="shared" si="50"/>
        <v>0.22300000025577685</v>
      </c>
      <c r="G274" s="2">
        <f t="shared" si="43"/>
        <v>18.946140962140138</v>
      </c>
      <c r="H274" s="24">
        <f t="shared" si="51"/>
        <v>9.33737035998541</v>
      </c>
      <c r="I274" s="5">
        <f t="shared" si="52"/>
        <v>8.488001939170956E-09</v>
      </c>
      <c r="J274" s="16">
        <f t="shared" si="53"/>
        <v>5.520651667753468E-08</v>
      </c>
      <c r="K274" s="1" t="b">
        <f t="shared" si="54"/>
        <v>0</v>
      </c>
      <c r="L274" s="24">
        <f t="shared" si="44"/>
        <v>0</v>
      </c>
      <c r="W274" s="1">
        <f t="shared" si="55"/>
      </c>
      <c r="X274" s="24">
        <f t="shared" si="56"/>
      </c>
    </row>
    <row r="275" spans="1:24" ht="12.75">
      <c r="A275" s="25">
        <f t="shared" si="45"/>
        <v>2.489999999999991</v>
      </c>
      <c r="B275" s="17">
        <f t="shared" si="46"/>
        <v>21.01198530392394</v>
      </c>
      <c r="C275" s="17">
        <f t="shared" si="47"/>
        <v>9.020270844115574</v>
      </c>
      <c r="D275" s="17">
        <f t="shared" si="48"/>
        <v>1.1982506980823446E-08</v>
      </c>
      <c r="E275" s="2">
        <f t="shared" si="49"/>
        <v>77.46559113582369</v>
      </c>
      <c r="F275" s="24">
        <f t="shared" si="50"/>
        <v>0.22300000023294173</v>
      </c>
      <c r="G275" s="2">
        <f t="shared" si="43"/>
        <v>18.94614096047654</v>
      </c>
      <c r="H275" s="24">
        <f t="shared" si="51"/>
        <v>9.337370360121605</v>
      </c>
      <c r="I275" s="5">
        <f t="shared" si="52"/>
        <v>7.730214164254263E-09</v>
      </c>
      <c r="J275" s="16">
        <f t="shared" si="53"/>
        <v>5.027781570246675E-08</v>
      </c>
      <c r="K275" s="1" t="b">
        <f t="shared" si="54"/>
        <v>0</v>
      </c>
      <c r="L275" s="24">
        <f t="shared" si="44"/>
        <v>0</v>
      </c>
      <c r="W275" s="1">
        <f t="shared" si="55"/>
      </c>
      <c r="X275" s="24">
        <f t="shared" si="56"/>
      </c>
    </row>
    <row r="276" spans="1:24" ht="12.75">
      <c r="A276" s="25">
        <f t="shared" si="45"/>
        <v>2.4999999999999907</v>
      </c>
      <c r="B276" s="17">
        <f t="shared" si="46"/>
        <v>21.102188012365694</v>
      </c>
      <c r="C276" s="17">
        <f t="shared" si="47"/>
        <v>9.0202708442354</v>
      </c>
      <c r="D276" s="17">
        <f t="shared" si="48"/>
        <v>1.0912730488996655E-08</v>
      </c>
      <c r="E276" s="2">
        <f t="shared" si="49"/>
        <v>77.46559113685275</v>
      </c>
      <c r="F276" s="24">
        <f t="shared" si="50"/>
        <v>0.2230000002121449</v>
      </c>
      <c r="G276" s="2">
        <f t="shared" si="43"/>
        <v>18.946140958961436</v>
      </c>
      <c r="H276" s="24">
        <f t="shared" si="51"/>
        <v>9.337370360245645</v>
      </c>
      <c r="I276" s="5">
        <f t="shared" si="52"/>
        <v>7.04006729456018E-09</v>
      </c>
      <c r="J276" s="16">
        <f t="shared" si="53"/>
        <v>4.578910350017245E-08</v>
      </c>
      <c r="K276" s="1" t="b">
        <f t="shared" si="54"/>
        <v>0</v>
      </c>
      <c r="L276" s="24">
        <f t="shared" si="44"/>
        <v>0</v>
      </c>
      <c r="W276" s="1">
        <f t="shared" si="55"/>
      </c>
      <c r="X276" s="24">
        <f t="shared" si="56"/>
      </c>
    </row>
    <row r="277" spans="1:24" ht="12.75">
      <c r="A277" s="25">
        <f t="shared" si="45"/>
        <v>2.5099999999999905</v>
      </c>
      <c r="B277" s="17">
        <f t="shared" si="46"/>
        <v>21.192390720808593</v>
      </c>
      <c r="C277" s="17">
        <f t="shared" si="47"/>
        <v>9.020270844344527</v>
      </c>
      <c r="D277" s="17">
        <f t="shared" si="48"/>
        <v>9.938457288095362E-09</v>
      </c>
      <c r="E277" s="2">
        <f t="shared" si="49"/>
        <v>77.46559113778991</v>
      </c>
      <c r="F277" s="24">
        <f t="shared" si="50"/>
        <v>0.2230000001932053</v>
      </c>
      <c r="G277" s="2">
        <f t="shared" si="43"/>
        <v>18.946140957581637</v>
      </c>
      <c r="H277" s="24">
        <f t="shared" si="51"/>
        <v>9.337370360358607</v>
      </c>
      <c r="I277" s="5">
        <f t="shared" si="52"/>
        <v>6.411553164929905E-09</v>
      </c>
      <c r="J277" s="16">
        <f t="shared" si="53"/>
        <v>4.1701116861219433E-08</v>
      </c>
      <c r="K277" s="1" t="b">
        <f t="shared" si="54"/>
        <v>0</v>
      </c>
      <c r="L277" s="24">
        <f t="shared" si="44"/>
        <v>0</v>
      </c>
      <c r="W277" s="1">
        <f t="shared" si="55"/>
      </c>
      <c r="X277" s="24">
        <f t="shared" si="56"/>
      </c>
    </row>
    <row r="278" spans="1:24" ht="12.75">
      <c r="A278" s="25">
        <f t="shared" si="45"/>
        <v>2.5199999999999902</v>
      </c>
      <c r="B278" s="17">
        <f t="shared" si="46"/>
        <v>21.282593429252536</v>
      </c>
      <c r="C278" s="17">
        <f t="shared" si="47"/>
        <v>9.020270844443912</v>
      </c>
      <c r="D278" s="17">
        <f t="shared" si="48"/>
        <v>9.051159457222918E-09</v>
      </c>
      <c r="E278" s="2">
        <f t="shared" si="49"/>
        <v>77.46559113864343</v>
      </c>
      <c r="F278" s="24">
        <f t="shared" si="50"/>
        <v>0.2230000001759561</v>
      </c>
      <c r="G278" s="2">
        <f t="shared" si="43"/>
        <v>18.946140956324985</v>
      </c>
      <c r="H278" s="24">
        <f t="shared" si="51"/>
        <v>9.337370360461486</v>
      </c>
      <c r="I278" s="5">
        <f t="shared" si="52"/>
        <v>5.839135200049996E-09</v>
      </c>
      <c r="J278" s="16">
        <f t="shared" si="53"/>
        <v>3.797807318720376E-08</v>
      </c>
      <c r="K278" s="1" t="b">
        <f t="shared" si="54"/>
        <v>0</v>
      </c>
      <c r="L278" s="24">
        <f t="shared" si="44"/>
        <v>0</v>
      </c>
      <c r="W278" s="1">
        <f t="shared" si="55"/>
      </c>
      <c r="X278" s="24">
        <f t="shared" si="56"/>
      </c>
    </row>
    <row r="279" spans="1:24" ht="12.75">
      <c r="A279" s="25">
        <f t="shared" si="45"/>
        <v>2.52999999999999</v>
      </c>
      <c r="B279" s="17">
        <f t="shared" si="46"/>
        <v>21.372796137697428</v>
      </c>
      <c r="C279" s="17">
        <f t="shared" si="47"/>
        <v>9.020270844534423</v>
      </c>
      <c r="D279" s="17">
        <f t="shared" si="48"/>
        <v>8.243102901703753E-09</v>
      </c>
      <c r="E279" s="2">
        <f t="shared" si="49"/>
        <v>77.46559113942074</v>
      </c>
      <c r="F279" s="24">
        <f t="shared" si="50"/>
        <v>0.22300000016024715</v>
      </c>
      <c r="G279" s="2">
        <f t="shared" si="43"/>
        <v>18.946140955180546</v>
      </c>
      <c r="H279" s="24">
        <f t="shared" si="51"/>
        <v>9.337370360555179</v>
      </c>
      <c r="I279" s="5">
        <f t="shared" si="52"/>
        <v>5.317831311104883E-09</v>
      </c>
      <c r="J279" s="16">
        <f t="shared" si="53"/>
        <v>3.4587520722633385E-08</v>
      </c>
      <c r="K279" s="1" t="b">
        <f t="shared" si="54"/>
        <v>0</v>
      </c>
      <c r="L279" s="24">
        <f t="shared" si="44"/>
        <v>0</v>
      </c>
      <c r="W279" s="1">
        <f t="shared" si="55"/>
      </c>
      <c r="X279" s="24">
        <f t="shared" si="56"/>
      </c>
    </row>
    <row r="280" spans="1:24" ht="12.75">
      <c r="A280" s="25">
        <f t="shared" si="45"/>
        <v>2.53999999999999</v>
      </c>
      <c r="B280" s="17">
        <f t="shared" si="46"/>
        <v>21.462998846143183</v>
      </c>
      <c r="C280" s="17">
        <f t="shared" si="47"/>
        <v>9.020270844616855</v>
      </c>
      <c r="D280" s="17">
        <f t="shared" si="48"/>
        <v>7.507161746233129E-09</v>
      </c>
      <c r="E280" s="2">
        <f t="shared" si="49"/>
        <v>77.46559114012867</v>
      </c>
      <c r="F280" s="24">
        <f t="shared" si="50"/>
        <v>0.22300000014594015</v>
      </c>
      <c r="G280" s="2">
        <f t="shared" si="43"/>
        <v>18.946140954138244</v>
      </c>
      <c r="H280" s="24">
        <f t="shared" si="51"/>
        <v>9.33737036064051</v>
      </c>
      <c r="I280" s="5">
        <f t="shared" si="52"/>
        <v>4.843050865693604E-09</v>
      </c>
      <c r="J280" s="16">
        <f t="shared" si="53"/>
        <v>3.149955976072209E-08</v>
      </c>
      <c r="K280" s="1" t="b">
        <f t="shared" si="54"/>
        <v>0</v>
      </c>
      <c r="L280" s="24">
        <f t="shared" si="44"/>
        <v>0</v>
      </c>
      <c r="W280" s="1">
        <f t="shared" si="55"/>
      </c>
      <c r="X280" s="24">
        <f t="shared" si="56"/>
      </c>
    </row>
    <row r="281" spans="1:24" ht="12.75">
      <c r="A281" s="25">
        <f t="shared" si="45"/>
        <v>2.5499999999999896</v>
      </c>
      <c r="B281" s="17">
        <f t="shared" si="46"/>
        <v>21.553201554589727</v>
      </c>
      <c r="C281" s="17">
        <f t="shared" si="47"/>
        <v>9.020270844691927</v>
      </c>
      <c r="D281" s="17">
        <f t="shared" si="48"/>
        <v>6.8369282712422915E-09</v>
      </c>
      <c r="E281" s="2">
        <f t="shared" si="49"/>
        <v>77.46559114077338</v>
      </c>
      <c r="F281" s="24">
        <f t="shared" si="50"/>
        <v>0.22300000013291071</v>
      </c>
      <c r="G281" s="2">
        <f t="shared" si="43"/>
        <v>18.946140953189015</v>
      </c>
      <c r="H281" s="24">
        <f t="shared" si="51"/>
        <v>9.337370360718221</v>
      </c>
      <c r="I281" s="5">
        <f t="shared" si="52"/>
        <v>4.410666531595308E-09</v>
      </c>
      <c r="J281" s="16">
        <f t="shared" si="53"/>
        <v>2.8687303929188454E-08</v>
      </c>
      <c r="K281" s="1" t="b">
        <f t="shared" si="54"/>
        <v>0</v>
      </c>
      <c r="L281" s="24">
        <f t="shared" si="44"/>
        <v>0</v>
      </c>
      <c r="W281" s="1">
        <f t="shared" si="55"/>
      </c>
      <c r="X281" s="24">
        <f t="shared" si="56"/>
      </c>
    </row>
    <row r="282" spans="1:24" ht="12.75">
      <c r="A282" s="25">
        <f t="shared" si="45"/>
        <v>2.5599999999999894</v>
      </c>
      <c r="B282" s="17">
        <f t="shared" si="46"/>
        <v>21.643404263036988</v>
      </c>
      <c r="C282" s="17">
        <f t="shared" si="47"/>
        <v>9.020270844760296</v>
      </c>
      <c r="D282" s="17">
        <f t="shared" si="48"/>
        <v>6.226540155753229E-09</v>
      </c>
      <c r="E282" s="2">
        <f t="shared" si="49"/>
        <v>77.46559114136053</v>
      </c>
      <c r="F282" s="24">
        <f t="shared" si="50"/>
        <v>0.22300000012104468</v>
      </c>
      <c r="G282" s="2">
        <f t="shared" si="43"/>
        <v>18.946140952324544</v>
      </c>
      <c r="H282" s="24">
        <f t="shared" si="51"/>
        <v>9.337370360788993</v>
      </c>
      <c r="I282" s="5">
        <f t="shared" si="52"/>
        <v>4.0168899317905016E-09</v>
      </c>
      <c r="J282" s="16">
        <f t="shared" si="53"/>
        <v>2.612615531257183E-08</v>
      </c>
      <c r="K282" s="1" t="b">
        <f t="shared" si="54"/>
        <v>0</v>
      </c>
      <c r="L282" s="24">
        <f t="shared" si="44"/>
        <v>0</v>
      </c>
      <c r="W282" s="1">
        <f t="shared" si="55"/>
      </c>
      <c r="X282" s="24">
        <f t="shared" si="56"/>
      </c>
    </row>
    <row r="283" spans="1:24" ht="12.75">
      <c r="A283" s="25">
        <f t="shared" si="45"/>
        <v>2.569999999999989</v>
      </c>
      <c r="B283" s="17">
        <f t="shared" si="46"/>
        <v>21.733606971484903</v>
      </c>
      <c r="C283" s="17">
        <f t="shared" si="47"/>
        <v>9.02027084482256</v>
      </c>
      <c r="D283" s="17">
        <f t="shared" si="48"/>
        <v>5.670656205713644E-09</v>
      </c>
      <c r="E283" s="2">
        <f t="shared" si="49"/>
        <v>77.46559114189526</v>
      </c>
      <c r="F283" s="24">
        <f t="shared" si="50"/>
        <v>0.2230000001102382</v>
      </c>
      <c r="G283" s="2">
        <f aca="true" t="shared" si="57" ref="G283:G346">($H$20-$H$19)*F283/$B$20+$H$19</f>
        <v>18.946140951537263</v>
      </c>
      <c r="H283" s="24">
        <f t="shared" si="51"/>
        <v>9.337370360853447</v>
      </c>
      <c r="I283" s="5">
        <f t="shared" si="52"/>
        <v>3.658275328756712E-09</v>
      </c>
      <c r="J283" s="16">
        <f t="shared" si="53"/>
        <v>2.3793702609913034E-08</v>
      </c>
      <c r="K283" s="1" t="b">
        <f t="shared" si="54"/>
        <v>0</v>
      </c>
      <c r="L283" s="24">
        <f aca="true" t="shared" si="58" ref="L283:L346">2*PI()*$B$13*H283-C283</f>
        <v>0</v>
      </c>
      <c r="W283" s="1">
        <f t="shared" si="55"/>
      </c>
      <c r="X283" s="24">
        <f t="shared" si="56"/>
      </c>
    </row>
    <row r="284" spans="1:24" ht="12.75">
      <c r="A284" s="25">
        <f aca="true" t="shared" si="59" ref="A284:A347">A283+$B$22</f>
        <v>2.579999999999989</v>
      </c>
      <c r="B284" s="17">
        <f aca="true" t="shared" si="60" ref="B284:B347">B283+$B$22*(C284+C283)/2</f>
        <v>21.82380967993341</v>
      </c>
      <c r="C284" s="17">
        <f aca="true" t="shared" si="61" ref="C284:C347">C283+D283*$B$22</f>
        <v>9.020270844879267</v>
      </c>
      <c r="D284" s="17">
        <f aca="true" t="shared" si="62" ref="D284:D347">IF(K284,$J$17,($B$21*$B$15*$B$14*($B$20*(1-C284*$B$15/(2*PI()*$B$13*$B$19))-$B$18)/($B$12*$B$13)))</f>
        <v>5.164393533216864E-09</v>
      </c>
      <c r="E284" s="2">
        <f aca="true" t="shared" si="63" ref="E284:E347">IF(K284,$B$19*(1-F284/$B$20),H284*$B$15)</f>
        <v>77.46559114238225</v>
      </c>
      <c r="F284" s="24">
        <f aca="true" t="shared" si="64" ref="F284:F347">IF(K284,(I284/($B$15*$B$14)+$B$18),$B$20*(1-E284/$B$19))</f>
        <v>0.2230000001003964</v>
      </c>
      <c r="G284" s="2">
        <f t="shared" si="57"/>
        <v>18.94614095082026</v>
      </c>
      <c r="H284" s="24">
        <f aca="true" t="shared" si="65" ref="H284:H347">IF(K284,E284/$B$15,C284/(2*PI()*$B$13))</f>
        <v>9.337370360912146</v>
      </c>
      <c r="I284" s="5">
        <f aca="true" t="shared" si="66" ref="I284:I347">IF(K284,$H$17*$B$13,$B$15*$B$14*(F284-$B$18))</f>
        <v>3.3316726496987366E-09</v>
      </c>
      <c r="J284" s="16">
        <f aca="true" t="shared" si="67" ref="J284:J347">$B$15*$B$14*($B$20*(1-C284*$B$15/(2*PI()*$B$13*$B$19))-$B$18)/$B$13</f>
        <v>2.1669457542869293E-08</v>
      </c>
      <c r="K284" s="1" t="b">
        <f aca="true" t="shared" si="68" ref="K284:K347">J284&gt;IF(K283,$H$17,$H$16)</f>
        <v>0</v>
      </c>
      <c r="L284" s="24">
        <f t="shared" si="58"/>
        <v>0</v>
      </c>
      <c r="W284" s="1">
        <f aca="true" t="shared" si="69" ref="W284:W347">IF(OR(AND(B284&gt;=$I$6,B283&lt;$I$6),AND(B284&gt;=$I$7,B283&lt;$I$7),AND(B284&gt;=$I$8,B283&lt;$I$8),AND(B284&gt;=$I$9,B283&lt;$I$9),AND(B284&gt;=$I$10,B283&lt;$I$10),AND(B284&gt;=$I$11,B283&lt;$I$11)),INT(B284),"")</f>
      </c>
      <c r="X284" s="24">
        <f aca="true" t="shared" si="70" ref="X284:X347">IF(W284="","",(W284-B283)/(B284-B283)*$B$22+A283)</f>
      </c>
    </row>
    <row r="285" spans="1:24" ht="12.75">
      <c r="A285" s="25">
        <f t="shared" si="59"/>
        <v>2.5899999999999888</v>
      </c>
      <c r="B285" s="17">
        <f t="shared" si="60"/>
        <v>21.914012388382464</v>
      </c>
      <c r="C285" s="17">
        <f t="shared" si="61"/>
        <v>9.020270844930911</v>
      </c>
      <c r="D285" s="17">
        <f t="shared" si="62"/>
        <v>4.703318990031831E-09</v>
      </c>
      <c r="E285" s="2">
        <f t="shared" si="63"/>
        <v>77.46559114282576</v>
      </c>
      <c r="F285" s="24">
        <f t="shared" si="64"/>
        <v>0.22300000009143323</v>
      </c>
      <c r="G285" s="2">
        <f t="shared" si="57"/>
        <v>18.94614095016727</v>
      </c>
      <c r="H285" s="24">
        <f t="shared" si="65"/>
        <v>9.337370360965606</v>
      </c>
      <c r="I285" s="5">
        <f t="shared" si="66"/>
        <v>3.034228407622558E-09</v>
      </c>
      <c r="J285" s="16">
        <f t="shared" si="67"/>
        <v>1.973481891136623E-08</v>
      </c>
      <c r="K285" s="1" t="b">
        <f t="shared" si="68"/>
        <v>0</v>
      </c>
      <c r="L285" s="24">
        <f t="shared" si="58"/>
        <v>0</v>
      </c>
      <c r="W285" s="1">
        <f t="shared" si="69"/>
      </c>
      <c r="X285" s="24">
        <f t="shared" si="70"/>
      </c>
    </row>
    <row r="286" spans="1:24" ht="12.75">
      <c r="A286" s="25">
        <f t="shared" si="59"/>
        <v>2.5999999999999885</v>
      </c>
      <c r="B286" s="17">
        <f t="shared" si="60"/>
        <v>22.00421509683201</v>
      </c>
      <c r="C286" s="17">
        <f t="shared" si="61"/>
        <v>9.020270844977944</v>
      </c>
      <c r="D286" s="17">
        <f t="shared" si="62"/>
        <v>4.283417757213058E-09</v>
      </c>
      <c r="E286" s="2">
        <f t="shared" si="63"/>
        <v>77.46559114322967</v>
      </c>
      <c r="F286" s="24">
        <f t="shared" si="64"/>
        <v>0.22300000008327028</v>
      </c>
      <c r="G286" s="2">
        <f t="shared" si="57"/>
        <v>18.94614094957258</v>
      </c>
      <c r="H286" s="24">
        <f t="shared" si="65"/>
        <v>9.337370361014292</v>
      </c>
      <c r="I286" s="5">
        <f t="shared" si="66"/>
        <v>2.763339647639508E-09</v>
      </c>
      <c r="J286" s="16">
        <f t="shared" si="67"/>
        <v>1.797294079765534E-08</v>
      </c>
      <c r="K286" s="1" t="b">
        <f t="shared" si="68"/>
        <v>0</v>
      </c>
      <c r="L286" s="24">
        <f t="shared" si="58"/>
        <v>0</v>
      </c>
      <c r="W286" s="1">
        <f t="shared" si="69"/>
      </c>
      <c r="X286" s="24">
        <f t="shared" si="70"/>
      </c>
    </row>
    <row r="287" spans="1:24" ht="12.75">
      <c r="A287" s="25">
        <f t="shared" si="59"/>
        <v>2.6099999999999883</v>
      </c>
      <c r="B287" s="17">
        <f t="shared" si="60"/>
        <v>22.094417805282003</v>
      </c>
      <c r="C287" s="17">
        <f t="shared" si="61"/>
        <v>9.020270845020777</v>
      </c>
      <c r="D287" s="17">
        <f t="shared" si="62"/>
        <v>3.901014819125525E-09</v>
      </c>
      <c r="E287" s="2">
        <f t="shared" si="63"/>
        <v>77.46559114359752</v>
      </c>
      <c r="F287" s="24">
        <f t="shared" si="64"/>
        <v>0.2230000000758363</v>
      </c>
      <c r="G287" s="2">
        <f t="shared" si="57"/>
        <v>18.946140949030994</v>
      </c>
      <c r="H287" s="24">
        <f t="shared" si="65"/>
        <v>9.33737036105863</v>
      </c>
      <c r="I287" s="5">
        <f t="shared" si="66"/>
        <v>2.5166419730053515E-09</v>
      </c>
      <c r="J287" s="16">
        <f t="shared" si="67"/>
        <v>1.6368403076457572E-08</v>
      </c>
      <c r="K287" s="1" t="b">
        <f t="shared" si="68"/>
        <v>0</v>
      </c>
      <c r="L287" s="24">
        <f t="shared" si="58"/>
        <v>0</v>
      </c>
      <c r="W287" s="1">
        <f t="shared" si="69"/>
      </c>
      <c r="X287" s="24">
        <f t="shared" si="70"/>
      </c>
    </row>
    <row r="288" spans="1:24" ht="12.75">
      <c r="A288" s="25">
        <f t="shared" si="59"/>
        <v>2.619999999999988</v>
      </c>
      <c r="B288" s="17">
        <f t="shared" si="60"/>
        <v>22.184620513732405</v>
      </c>
      <c r="C288" s="17">
        <f t="shared" si="61"/>
        <v>9.020270845059787</v>
      </c>
      <c r="D288" s="17">
        <f t="shared" si="62"/>
        <v>3.552736414329622E-09</v>
      </c>
      <c r="E288" s="2">
        <f t="shared" si="63"/>
        <v>77.46559114393254</v>
      </c>
      <c r="F288" s="24">
        <f t="shared" si="64"/>
        <v>0.22300000006906573</v>
      </c>
      <c r="G288" s="2">
        <f t="shared" si="57"/>
        <v>18.94614094853774</v>
      </c>
      <c r="H288" s="24">
        <f t="shared" si="65"/>
        <v>9.337370361099012</v>
      </c>
      <c r="I288" s="5">
        <f t="shared" si="66"/>
        <v>2.2919588860548645E-09</v>
      </c>
      <c r="J288" s="16">
        <f t="shared" si="67"/>
        <v>1.4907049665397493E-08</v>
      </c>
      <c r="K288" s="1" t="b">
        <f t="shared" si="68"/>
        <v>0</v>
      </c>
      <c r="L288" s="24">
        <f t="shared" si="58"/>
        <v>0</v>
      </c>
      <c r="W288" s="1">
        <f t="shared" si="69"/>
      </c>
      <c r="X288" s="24">
        <f t="shared" si="70"/>
      </c>
    </row>
    <row r="289" spans="1:24" ht="12.75">
      <c r="A289" s="25">
        <f t="shared" si="59"/>
        <v>2.629999999999988</v>
      </c>
      <c r="B289" s="17">
        <f t="shared" si="60"/>
        <v>22.27482322218318</v>
      </c>
      <c r="C289" s="17">
        <f t="shared" si="61"/>
        <v>9.020270845095315</v>
      </c>
      <c r="D289" s="17">
        <f t="shared" si="62"/>
        <v>3.2355514401862052E-09</v>
      </c>
      <c r="E289" s="2">
        <f t="shared" si="63"/>
        <v>77.46559114423766</v>
      </c>
      <c r="F289" s="24">
        <f t="shared" si="64"/>
        <v>0.22300000006289938</v>
      </c>
      <c r="G289" s="2">
        <f t="shared" si="57"/>
        <v>18.946140948088505</v>
      </c>
      <c r="H289" s="24">
        <f t="shared" si="65"/>
        <v>9.33737036113579</v>
      </c>
      <c r="I289" s="5">
        <f t="shared" si="66"/>
        <v>2.0873275782715036E-09</v>
      </c>
      <c r="J289" s="16">
        <f t="shared" si="67"/>
        <v>1.3576162256018454E-08</v>
      </c>
      <c r="K289" s="1" t="b">
        <f t="shared" si="68"/>
        <v>0</v>
      </c>
      <c r="L289" s="24">
        <f t="shared" si="58"/>
        <v>0</v>
      </c>
      <c r="W289" s="1">
        <f t="shared" si="69"/>
      </c>
      <c r="X289" s="24">
        <f t="shared" si="70"/>
      </c>
    </row>
    <row r="290" spans="1:24" ht="12.75">
      <c r="A290" s="25">
        <f t="shared" si="59"/>
        <v>2.6399999999999877</v>
      </c>
      <c r="B290" s="17">
        <f t="shared" si="60"/>
        <v>22.365025930634296</v>
      </c>
      <c r="C290" s="17">
        <f t="shared" si="61"/>
        <v>9.020270845127671</v>
      </c>
      <c r="D290" s="17">
        <f t="shared" si="62"/>
        <v>2.946690071391492E-09</v>
      </c>
      <c r="E290" s="2">
        <f t="shared" si="63"/>
        <v>77.46559114451553</v>
      </c>
      <c r="F290" s="24">
        <f t="shared" si="64"/>
        <v>0.2230000000572839</v>
      </c>
      <c r="G290" s="2">
        <f t="shared" si="57"/>
        <v>18.9461409476794</v>
      </c>
      <c r="H290" s="24">
        <f t="shared" si="65"/>
        <v>9.337370361169283</v>
      </c>
      <c r="I290" s="5">
        <f t="shared" si="66"/>
        <v>1.900976824513405E-09</v>
      </c>
      <c r="J290" s="16">
        <f t="shared" si="67"/>
        <v>1.2364118842476891E-08</v>
      </c>
      <c r="K290" s="1" t="b">
        <f t="shared" si="68"/>
        <v>0</v>
      </c>
      <c r="L290" s="24">
        <f t="shared" si="58"/>
        <v>0</v>
      </c>
      <c r="W290" s="1">
        <f t="shared" si="69"/>
      </c>
      <c r="X290" s="24">
        <f t="shared" si="70"/>
      </c>
    </row>
    <row r="291" spans="1:24" ht="12.75">
      <c r="A291" s="25">
        <f t="shared" si="59"/>
        <v>2.6499999999999875</v>
      </c>
      <c r="B291" s="17">
        <f t="shared" si="60"/>
        <v>22.45522863908572</v>
      </c>
      <c r="C291" s="17">
        <f t="shared" si="61"/>
        <v>9.020270845157137</v>
      </c>
      <c r="D291" s="17">
        <f t="shared" si="62"/>
        <v>2.683609494097007E-09</v>
      </c>
      <c r="E291" s="2">
        <f t="shared" si="63"/>
        <v>77.46559114476858</v>
      </c>
      <c r="F291" s="24">
        <f t="shared" si="64"/>
        <v>0.22300000005216977</v>
      </c>
      <c r="G291" s="2">
        <f t="shared" si="57"/>
        <v>18.946140947306823</v>
      </c>
      <c r="H291" s="24">
        <f t="shared" si="65"/>
        <v>9.337370361199785</v>
      </c>
      <c r="I291" s="5">
        <f t="shared" si="66"/>
        <v>1.7312634289131286E-09</v>
      </c>
      <c r="J291" s="16">
        <f t="shared" si="67"/>
        <v>1.126024994415043E-08</v>
      </c>
      <c r="K291" s="1" t="b">
        <f t="shared" si="68"/>
        <v>0</v>
      </c>
      <c r="L291" s="24">
        <f t="shared" si="58"/>
        <v>0</v>
      </c>
      <c r="W291" s="1">
        <f t="shared" si="69"/>
      </c>
      <c r="X291" s="24">
        <f t="shared" si="70"/>
      </c>
    </row>
    <row r="292" spans="1:24" ht="12.75">
      <c r="A292" s="25">
        <f t="shared" si="59"/>
        <v>2.6599999999999873</v>
      </c>
      <c r="B292" s="17">
        <f t="shared" si="60"/>
        <v>22.545431347537427</v>
      </c>
      <c r="C292" s="17">
        <f t="shared" si="61"/>
        <v>9.020270845183973</v>
      </c>
      <c r="D292" s="17">
        <f t="shared" si="62"/>
        <v>2.4440424492396516E-09</v>
      </c>
      <c r="E292" s="2">
        <f t="shared" si="63"/>
        <v>77.46559114499904</v>
      </c>
      <c r="F292" s="24">
        <f t="shared" si="64"/>
        <v>0.22300000004751236</v>
      </c>
      <c r="G292" s="2">
        <f t="shared" si="57"/>
        <v>18.946140946967517</v>
      </c>
      <c r="H292" s="24">
        <f t="shared" si="65"/>
        <v>9.337370361227563</v>
      </c>
      <c r="I292" s="5">
        <f t="shared" si="66"/>
        <v>1.5767063046125796E-09</v>
      </c>
      <c r="J292" s="16">
        <f t="shared" si="67"/>
        <v>1.0255042290276403E-08</v>
      </c>
      <c r="K292" s="1" t="b">
        <f t="shared" si="68"/>
        <v>0</v>
      </c>
      <c r="L292" s="24">
        <f t="shared" si="58"/>
        <v>0</v>
      </c>
      <c r="W292" s="1">
        <f t="shared" si="69"/>
      </c>
      <c r="X292" s="24">
        <f t="shared" si="70"/>
      </c>
    </row>
    <row r="293" spans="1:24" ht="12.75">
      <c r="A293" s="25">
        <f t="shared" si="59"/>
        <v>2.669999999999987</v>
      </c>
      <c r="B293" s="17">
        <f t="shared" si="60"/>
        <v>22.63563405598939</v>
      </c>
      <c r="C293" s="17">
        <f t="shared" si="61"/>
        <v>9.020270845208413</v>
      </c>
      <c r="D293" s="17">
        <f t="shared" si="62"/>
        <v>2.2258244753964683E-09</v>
      </c>
      <c r="E293" s="2">
        <f t="shared" si="63"/>
        <v>77.46559114520895</v>
      </c>
      <c r="F293" s="24">
        <f t="shared" si="64"/>
        <v>0.22300000004327014</v>
      </c>
      <c r="G293" s="2">
        <f t="shared" si="57"/>
        <v>18.946140946658463</v>
      </c>
      <c r="H293" s="24">
        <f t="shared" si="65"/>
        <v>9.337370361252864</v>
      </c>
      <c r="I293" s="5">
        <f t="shared" si="66"/>
        <v>1.4359275250323358E-09</v>
      </c>
      <c r="J293" s="16">
        <f t="shared" si="67"/>
        <v>9.339413942267771E-09</v>
      </c>
      <c r="K293" s="1" t="b">
        <f t="shared" si="68"/>
        <v>0</v>
      </c>
      <c r="L293" s="24">
        <f t="shared" si="58"/>
        <v>0</v>
      </c>
      <c r="W293" s="1">
        <f t="shared" si="69"/>
      </c>
      <c r="X293" s="24">
        <f t="shared" si="70"/>
      </c>
    </row>
    <row r="294" spans="1:24" ht="12.75">
      <c r="A294" s="25">
        <f t="shared" si="59"/>
        <v>2.679999999999987</v>
      </c>
      <c r="B294" s="17">
        <f t="shared" si="60"/>
        <v>22.725836764441585</v>
      </c>
      <c r="C294" s="17">
        <f t="shared" si="61"/>
        <v>9.020270845230671</v>
      </c>
      <c r="D294" s="17">
        <f t="shared" si="62"/>
        <v>2.027113781514941E-09</v>
      </c>
      <c r="E294" s="2">
        <f t="shared" si="63"/>
        <v>77.46559114540008</v>
      </c>
      <c r="F294" s="24">
        <f t="shared" si="64"/>
        <v>0.2230000000394074</v>
      </c>
      <c r="G294" s="2">
        <f t="shared" si="57"/>
        <v>18.94614094637705</v>
      </c>
      <c r="H294" s="24">
        <f t="shared" si="65"/>
        <v>9.337370361275903</v>
      </c>
      <c r="I294" s="5">
        <f t="shared" si="66"/>
        <v>1.3077416680415708E-09</v>
      </c>
      <c r="J294" s="16">
        <f t="shared" si="67"/>
        <v>8.50563686531103E-09</v>
      </c>
      <c r="K294" s="1" t="b">
        <f t="shared" si="68"/>
        <v>0</v>
      </c>
      <c r="L294" s="24">
        <f t="shared" si="58"/>
        <v>0</v>
      </c>
      <c r="W294" s="1">
        <f t="shared" si="69"/>
      </c>
      <c r="X294" s="24">
        <f t="shared" si="70"/>
      </c>
    </row>
    <row r="295" spans="1:24" ht="12.75">
      <c r="A295" s="25">
        <f t="shared" si="59"/>
        <v>2.6899999999999866</v>
      </c>
      <c r="B295" s="17">
        <f t="shared" si="60"/>
        <v>22.816039472893994</v>
      </c>
      <c r="C295" s="17">
        <f t="shared" si="61"/>
        <v>9.020270845250943</v>
      </c>
      <c r="D295" s="17">
        <f t="shared" si="62"/>
        <v>1.8461271140876328E-09</v>
      </c>
      <c r="E295" s="2">
        <f t="shared" si="63"/>
        <v>77.46559114557418</v>
      </c>
      <c r="F295" s="24">
        <f t="shared" si="64"/>
        <v>0.223000000035889</v>
      </c>
      <c r="G295" s="2">
        <f t="shared" si="57"/>
        <v>18.946140946120725</v>
      </c>
      <c r="H295" s="24">
        <f t="shared" si="65"/>
        <v>9.337370361296887</v>
      </c>
      <c r="I295" s="5">
        <f t="shared" si="66"/>
        <v>1.1909826540617089E-09</v>
      </c>
      <c r="J295" s="16">
        <f t="shared" si="67"/>
        <v>7.746228644303797E-09</v>
      </c>
      <c r="K295" s="1" t="b">
        <f t="shared" si="68"/>
        <v>0</v>
      </c>
      <c r="L295" s="24">
        <f t="shared" si="58"/>
        <v>0</v>
      </c>
      <c r="W295" s="1">
        <f t="shared" si="69"/>
      </c>
      <c r="X295" s="24">
        <f t="shared" si="70"/>
      </c>
    </row>
    <row r="296" spans="1:24" ht="12.75">
      <c r="A296" s="25">
        <f t="shared" si="59"/>
        <v>2.6999999999999864</v>
      </c>
      <c r="B296" s="17">
        <f t="shared" si="60"/>
        <v>22.906242181346595</v>
      </c>
      <c r="C296" s="17">
        <f t="shared" si="61"/>
        <v>9.020270845269405</v>
      </c>
      <c r="D296" s="17">
        <f t="shared" si="62"/>
        <v>1.6813182252774302E-09</v>
      </c>
      <c r="E296" s="2">
        <f t="shared" si="63"/>
        <v>77.46559114573273</v>
      </c>
      <c r="F296" s="24">
        <f t="shared" si="64"/>
        <v>0.2230000000326847</v>
      </c>
      <c r="G296" s="2">
        <f t="shared" si="57"/>
        <v>18.946140945887283</v>
      </c>
      <c r="H296" s="24">
        <f t="shared" si="65"/>
        <v>9.337370361316</v>
      </c>
      <c r="I296" s="5">
        <f t="shared" si="66"/>
        <v>1.0846474335974359E-09</v>
      </c>
      <c r="J296" s="16">
        <f t="shared" si="67"/>
        <v>7.05470132443753E-09</v>
      </c>
      <c r="K296" s="1" t="b">
        <f t="shared" si="68"/>
        <v>0</v>
      </c>
      <c r="L296" s="24">
        <f t="shared" si="58"/>
        <v>0</v>
      </c>
      <c r="W296" s="1">
        <f t="shared" si="69"/>
      </c>
      <c r="X296" s="24">
        <f t="shared" si="70"/>
      </c>
    </row>
    <row r="297" spans="1:24" ht="12.75">
      <c r="A297" s="25">
        <f t="shared" si="59"/>
        <v>2.709999999999986</v>
      </c>
      <c r="B297" s="17">
        <f t="shared" si="60"/>
        <v>22.996444889799374</v>
      </c>
      <c r="C297" s="17">
        <f t="shared" si="61"/>
        <v>9.020270845286218</v>
      </c>
      <c r="D297" s="17">
        <f t="shared" si="62"/>
        <v>1.5312093990073146E-09</v>
      </c>
      <c r="E297" s="2">
        <f t="shared" si="63"/>
        <v>77.46559114587713</v>
      </c>
      <c r="F297" s="24">
        <f t="shared" si="64"/>
        <v>0.22300000002976653</v>
      </c>
      <c r="G297" s="2">
        <f t="shared" si="57"/>
        <v>18.94614094567469</v>
      </c>
      <c r="H297" s="24">
        <f t="shared" si="65"/>
        <v>9.337370361333404</v>
      </c>
      <c r="I297" s="5">
        <f t="shared" si="66"/>
        <v>9.87807564140692E-10</v>
      </c>
      <c r="J297" s="16">
        <f t="shared" si="67"/>
        <v>6.424854505687434E-09</v>
      </c>
      <c r="K297" s="1" t="b">
        <f t="shared" si="68"/>
        <v>0</v>
      </c>
      <c r="L297" s="24">
        <f t="shared" si="58"/>
        <v>0</v>
      </c>
      <c r="W297" s="1">
        <f t="shared" si="69"/>
      </c>
      <c r="X297" s="24">
        <f t="shared" si="70"/>
      </c>
    </row>
    <row r="298" spans="1:24" ht="12.75">
      <c r="A298" s="25">
        <f t="shared" si="59"/>
        <v>2.719999999999986</v>
      </c>
      <c r="B298" s="17">
        <f t="shared" si="60"/>
        <v>23.086647598252313</v>
      </c>
      <c r="C298" s="17">
        <f t="shared" si="61"/>
        <v>9.02027084530153</v>
      </c>
      <c r="D298" s="17">
        <f t="shared" si="62"/>
        <v>1.3945099537955223E-09</v>
      </c>
      <c r="E298" s="2">
        <f t="shared" si="63"/>
        <v>77.46559114600862</v>
      </c>
      <c r="F298" s="24">
        <f t="shared" si="64"/>
        <v>0.2230000000271091</v>
      </c>
      <c r="G298" s="2">
        <f t="shared" si="57"/>
        <v>18.946140945481087</v>
      </c>
      <c r="H298" s="24">
        <f t="shared" si="65"/>
        <v>9.337370361349254</v>
      </c>
      <c r="I298" s="5">
        <f t="shared" si="66"/>
        <v>8.996202630576725E-10</v>
      </c>
      <c r="J298" s="16">
        <f t="shared" si="67"/>
        <v>5.851272572959393E-09</v>
      </c>
      <c r="K298" s="1" t="b">
        <f t="shared" si="68"/>
        <v>0</v>
      </c>
      <c r="L298" s="24">
        <f t="shared" si="58"/>
        <v>0</v>
      </c>
      <c r="W298" s="1">
        <f t="shared" si="69"/>
      </c>
      <c r="X298" s="24">
        <f t="shared" si="70"/>
      </c>
    </row>
    <row r="299" spans="1:24" ht="12.75">
      <c r="A299" s="25">
        <f t="shared" si="59"/>
        <v>2.7299999999999858</v>
      </c>
      <c r="B299" s="17">
        <f t="shared" si="60"/>
        <v>23.176850306705397</v>
      </c>
      <c r="C299" s="17">
        <f t="shared" si="61"/>
        <v>9.020270845315475</v>
      </c>
      <c r="D299" s="17">
        <f t="shared" si="62"/>
        <v>1.2700077341353967E-09</v>
      </c>
      <c r="E299" s="2">
        <f t="shared" si="63"/>
        <v>77.46559114612838</v>
      </c>
      <c r="F299" s="24">
        <f t="shared" si="64"/>
        <v>0.22300000002468895</v>
      </c>
      <c r="G299" s="2">
        <f t="shared" si="57"/>
        <v>18.946140945304773</v>
      </c>
      <c r="H299" s="24">
        <f t="shared" si="65"/>
        <v>9.33737036136369</v>
      </c>
      <c r="I299" s="5">
        <f t="shared" si="66"/>
        <v>8.19307222888744E-10</v>
      </c>
      <c r="J299" s="16">
        <f t="shared" si="67"/>
        <v>5.3288694010156825E-09</v>
      </c>
      <c r="K299" s="1" t="b">
        <f t="shared" si="68"/>
        <v>0</v>
      </c>
      <c r="L299" s="24">
        <f t="shared" si="58"/>
        <v>0</v>
      </c>
      <c r="W299" s="1">
        <f t="shared" si="69"/>
      </c>
      <c r="X299" s="24">
        <f t="shared" si="70"/>
      </c>
    </row>
    <row r="300" spans="1:24" ht="12.75">
      <c r="A300" s="25">
        <f t="shared" si="59"/>
        <v>2.7399999999999856</v>
      </c>
      <c r="B300" s="17">
        <f t="shared" si="60"/>
        <v>23.267053015158616</v>
      </c>
      <c r="C300" s="17">
        <f t="shared" si="61"/>
        <v>9.020270845328175</v>
      </c>
      <c r="D300" s="17">
        <f t="shared" si="62"/>
        <v>1.1566190815704573E-09</v>
      </c>
      <c r="E300" s="2">
        <f t="shared" si="63"/>
        <v>77.46559114623744</v>
      </c>
      <c r="F300" s="24">
        <f t="shared" si="64"/>
        <v>0.22300000002248485</v>
      </c>
      <c r="G300" s="2">
        <f t="shared" si="57"/>
        <v>18.9461409451442</v>
      </c>
      <c r="H300" s="24">
        <f t="shared" si="65"/>
        <v>9.337370361376836</v>
      </c>
      <c r="I300" s="5">
        <f t="shared" si="66"/>
        <v>7.461638220876112E-10</v>
      </c>
      <c r="J300" s="16">
        <f t="shared" si="67"/>
        <v>4.853098029838122E-09</v>
      </c>
      <c r="K300" s="1" t="b">
        <f t="shared" si="68"/>
        <v>0</v>
      </c>
      <c r="L300" s="24">
        <f t="shared" si="58"/>
        <v>0</v>
      </c>
      <c r="W300" s="1">
        <f t="shared" si="69"/>
      </c>
      <c r="X300" s="24">
        <f t="shared" si="70"/>
      </c>
    </row>
    <row r="301" spans="1:24" ht="12.75">
      <c r="A301" s="25">
        <f t="shared" si="59"/>
        <v>2.7499999999999853</v>
      </c>
      <c r="B301" s="17">
        <f t="shared" si="60"/>
        <v>23.357255723611956</v>
      </c>
      <c r="C301" s="17">
        <f t="shared" si="61"/>
        <v>9.020270845339741</v>
      </c>
      <c r="D301" s="17">
        <f t="shared" si="62"/>
        <v>1.0533617075393616E-09</v>
      </c>
      <c r="E301" s="2">
        <f t="shared" si="63"/>
        <v>77.46559114633678</v>
      </c>
      <c r="F301" s="24">
        <f t="shared" si="64"/>
        <v>0.22300000002047732</v>
      </c>
      <c r="G301" s="2">
        <f t="shared" si="57"/>
        <v>18.946140944997946</v>
      </c>
      <c r="H301" s="24">
        <f t="shared" si="65"/>
        <v>9.337370361388809</v>
      </c>
      <c r="I301" s="5">
        <f t="shared" si="66"/>
        <v>6.795434667647323E-10</v>
      </c>
      <c r="J301" s="16">
        <f t="shared" si="67"/>
        <v>4.419836840859509E-09</v>
      </c>
      <c r="K301" s="1" t="b">
        <f t="shared" si="68"/>
        <v>0</v>
      </c>
      <c r="L301" s="24">
        <f t="shared" si="58"/>
        <v>0</v>
      </c>
      <c r="W301" s="1">
        <f t="shared" si="69"/>
      </c>
      <c r="X301" s="24">
        <f t="shared" si="70"/>
      </c>
    </row>
    <row r="302" spans="1:24" ht="12.75">
      <c r="A302" s="25">
        <f t="shared" si="59"/>
        <v>2.759999999999985</v>
      </c>
      <c r="B302" s="17">
        <f t="shared" si="60"/>
        <v>23.447458432065407</v>
      </c>
      <c r="C302" s="17">
        <f t="shared" si="61"/>
        <v>9.020270845350275</v>
      </c>
      <c r="D302" s="17">
        <f t="shared" si="62"/>
        <v>9.593090055358438E-10</v>
      </c>
      <c r="E302" s="2">
        <f t="shared" si="63"/>
        <v>77.46559114642723</v>
      </c>
      <c r="F302" s="24">
        <f t="shared" si="64"/>
        <v>0.2230000000186493</v>
      </c>
      <c r="G302" s="2">
        <f t="shared" si="57"/>
        <v>18.94614094486477</v>
      </c>
      <c r="H302" s="24">
        <f t="shared" si="65"/>
        <v>9.337370361399712</v>
      </c>
      <c r="I302" s="5">
        <f t="shared" si="66"/>
        <v>6.188806175352375E-10</v>
      </c>
      <c r="J302" s="16">
        <f t="shared" si="67"/>
        <v>4.025197853774442E-09</v>
      </c>
      <c r="K302" s="1" t="b">
        <f t="shared" si="68"/>
        <v>0</v>
      </c>
      <c r="L302" s="24">
        <f t="shared" si="58"/>
        <v>0</v>
      </c>
      <c r="W302" s="1">
        <f t="shared" si="69"/>
      </c>
      <c r="X302" s="24">
        <f t="shared" si="70"/>
      </c>
    </row>
    <row r="303" spans="1:24" ht="12.75">
      <c r="A303" s="25">
        <f t="shared" si="59"/>
        <v>2.769999999999985</v>
      </c>
      <c r="B303" s="17">
        <f t="shared" si="60"/>
        <v>23.537661140518956</v>
      </c>
      <c r="C303" s="17">
        <f t="shared" si="61"/>
        <v>9.020270845359867</v>
      </c>
      <c r="D303" s="17">
        <f t="shared" si="62"/>
        <v>8.736714325738246E-10</v>
      </c>
      <c r="E303" s="2">
        <f t="shared" si="63"/>
        <v>77.46559114650961</v>
      </c>
      <c r="F303" s="24">
        <f t="shared" si="64"/>
        <v>0.2230000000169845</v>
      </c>
      <c r="G303" s="2">
        <f t="shared" si="57"/>
        <v>18.946140944743483</v>
      </c>
      <c r="H303" s="24">
        <f t="shared" si="65"/>
        <v>9.337370361409642</v>
      </c>
      <c r="I303" s="5">
        <f t="shared" si="66"/>
        <v>5.636336829360921E-10</v>
      </c>
      <c r="J303" s="16">
        <f t="shared" si="67"/>
        <v>3.6658681978450404E-09</v>
      </c>
      <c r="K303" s="1" t="b">
        <f t="shared" si="68"/>
        <v>0</v>
      </c>
      <c r="L303" s="24">
        <f t="shared" si="58"/>
        <v>0</v>
      </c>
      <c r="W303" s="1">
        <f t="shared" si="69"/>
      </c>
      <c r="X303" s="24">
        <f t="shared" si="70"/>
      </c>
    </row>
    <row r="304" spans="1:24" ht="12.75">
      <c r="A304" s="25">
        <f t="shared" si="59"/>
        <v>2.7799999999999847</v>
      </c>
      <c r="B304" s="17">
        <f t="shared" si="60"/>
        <v>23.6278638489726</v>
      </c>
      <c r="C304" s="17">
        <f t="shared" si="61"/>
        <v>9.020270845368604</v>
      </c>
      <c r="D304" s="17">
        <f t="shared" si="62"/>
        <v>7.95675150862247E-10</v>
      </c>
      <c r="E304" s="2">
        <f t="shared" si="63"/>
        <v>77.46559114658464</v>
      </c>
      <c r="F304" s="24">
        <f t="shared" si="64"/>
        <v>0.22300000001546805</v>
      </c>
      <c r="G304" s="2">
        <f t="shared" si="57"/>
        <v>18.946140944633004</v>
      </c>
      <c r="H304" s="24">
        <f t="shared" si="65"/>
        <v>9.337370361418685</v>
      </c>
      <c r="I304" s="5">
        <f t="shared" si="66"/>
        <v>5.133098884218472E-10</v>
      </c>
      <c r="J304" s="16">
        <f t="shared" si="67"/>
        <v>3.3386009003046973E-09</v>
      </c>
      <c r="K304" s="1" t="b">
        <f t="shared" si="68"/>
        <v>0</v>
      </c>
      <c r="L304" s="24">
        <f t="shared" si="58"/>
        <v>0</v>
      </c>
      <c r="W304" s="1">
        <f t="shared" si="69"/>
      </c>
      <c r="X304" s="24">
        <f t="shared" si="70"/>
      </c>
    </row>
    <row r="305" spans="1:24" ht="12.75">
      <c r="A305" s="25">
        <f t="shared" si="59"/>
        <v>2.7899999999999845</v>
      </c>
      <c r="B305" s="17">
        <f t="shared" si="60"/>
        <v>23.718066557426326</v>
      </c>
      <c r="C305" s="17">
        <f t="shared" si="61"/>
        <v>9.02027084537656</v>
      </c>
      <c r="D305" s="17">
        <f t="shared" si="62"/>
        <v>7.246448370151879E-10</v>
      </c>
      <c r="E305" s="2">
        <f t="shared" si="63"/>
        <v>77.46559114665297</v>
      </c>
      <c r="F305" s="24">
        <f t="shared" si="64"/>
        <v>0.2230000000140872</v>
      </c>
      <c r="G305" s="2">
        <f t="shared" si="57"/>
        <v>18.94614094453241</v>
      </c>
      <c r="H305" s="24">
        <f t="shared" si="65"/>
        <v>9.33737036142692</v>
      </c>
      <c r="I305" s="5">
        <f t="shared" si="66"/>
        <v>4.67486461064726E-10</v>
      </c>
      <c r="J305" s="16">
        <f t="shared" si="67"/>
        <v>3.0405623483884615E-09</v>
      </c>
      <c r="K305" s="1" t="b">
        <f t="shared" si="68"/>
        <v>0</v>
      </c>
      <c r="L305" s="24">
        <f t="shared" si="58"/>
        <v>0</v>
      </c>
      <c r="W305" s="1">
        <f t="shared" si="69"/>
      </c>
      <c r="X305" s="24">
        <f t="shared" si="70"/>
      </c>
    </row>
    <row r="306" spans="1:24" ht="12.75">
      <c r="A306" s="25">
        <f t="shared" si="59"/>
        <v>2.7999999999999843</v>
      </c>
      <c r="B306" s="17">
        <f t="shared" si="60"/>
        <v>23.808269265880128</v>
      </c>
      <c r="C306" s="17">
        <f t="shared" si="61"/>
        <v>9.020270845383806</v>
      </c>
      <c r="D306" s="17">
        <f t="shared" si="62"/>
        <v>6.599579942117968E-10</v>
      </c>
      <c r="E306" s="2">
        <f t="shared" si="63"/>
        <v>77.4655911467152</v>
      </c>
      <c r="F306" s="24">
        <f t="shared" si="64"/>
        <v>0.22300000001282969</v>
      </c>
      <c r="G306" s="2">
        <f t="shared" si="57"/>
        <v>18.946140944440796</v>
      </c>
      <c r="H306" s="24">
        <f t="shared" si="65"/>
        <v>9.337370361434422</v>
      </c>
      <c r="I306" s="5">
        <f t="shared" si="66"/>
        <v>4.2575536511961855E-10</v>
      </c>
      <c r="J306" s="16">
        <f t="shared" si="67"/>
        <v>2.7691405861438607E-09</v>
      </c>
      <c r="K306" s="1" t="b">
        <f t="shared" si="68"/>
        <v>0</v>
      </c>
      <c r="L306" s="24">
        <f t="shared" si="58"/>
        <v>0</v>
      </c>
      <c r="W306" s="1">
        <f t="shared" si="69"/>
      </c>
      <c r="X306" s="24">
        <f t="shared" si="70"/>
      </c>
    </row>
    <row r="307" spans="1:24" ht="12.75">
      <c r="A307" s="25">
        <f t="shared" si="59"/>
        <v>2.809999999999984</v>
      </c>
      <c r="B307" s="17">
        <f t="shared" si="60"/>
        <v>23.898471974333997</v>
      </c>
      <c r="C307" s="17">
        <f t="shared" si="61"/>
        <v>9.020270845390405</v>
      </c>
      <c r="D307" s="17">
        <f t="shared" si="62"/>
        <v>6.010520909213051E-10</v>
      </c>
      <c r="E307" s="2">
        <f t="shared" si="63"/>
        <v>77.46559114677187</v>
      </c>
      <c r="F307" s="24">
        <f t="shared" si="64"/>
        <v>0.22300000001168432</v>
      </c>
      <c r="G307" s="2">
        <f t="shared" si="57"/>
        <v>18.946140944357353</v>
      </c>
      <c r="H307" s="24">
        <f t="shared" si="65"/>
        <v>9.337370361441252</v>
      </c>
      <c r="I307" s="5">
        <f t="shared" si="66"/>
        <v>3.877463288720011E-10</v>
      </c>
      <c r="J307" s="16">
        <f t="shared" si="67"/>
        <v>2.5219752680542113E-09</v>
      </c>
      <c r="K307" s="1" t="b">
        <f t="shared" si="68"/>
        <v>0</v>
      </c>
      <c r="L307" s="24">
        <f t="shared" si="58"/>
        <v>0</v>
      </c>
      <c r="W307" s="1">
        <f t="shared" si="69"/>
      </c>
      <c r="X307" s="24">
        <f t="shared" si="70"/>
      </c>
    </row>
    <row r="308" spans="1:24" ht="12.75">
      <c r="A308" s="25">
        <f t="shared" si="59"/>
        <v>2.819999999999984</v>
      </c>
      <c r="B308" s="17">
        <f t="shared" si="60"/>
        <v>23.98867468278793</v>
      </c>
      <c r="C308" s="17">
        <f t="shared" si="61"/>
        <v>9.020270845396416</v>
      </c>
      <c r="D308" s="17">
        <f t="shared" si="62"/>
        <v>5.473745898279577E-10</v>
      </c>
      <c r="E308" s="2">
        <f t="shared" si="63"/>
        <v>77.46559114682348</v>
      </c>
      <c r="F308" s="24">
        <f t="shared" si="64"/>
        <v>0.22300000001064127</v>
      </c>
      <c r="G308" s="2">
        <f t="shared" si="57"/>
        <v>18.94614094428136</v>
      </c>
      <c r="H308" s="24">
        <f t="shared" si="65"/>
        <v>9.337370361447475</v>
      </c>
      <c r="I308" s="5">
        <f t="shared" si="66"/>
        <v>3.53132371081436E-10</v>
      </c>
      <c r="J308" s="16">
        <f t="shared" si="67"/>
        <v>2.296747983675461E-09</v>
      </c>
      <c r="K308" s="1" t="b">
        <f t="shared" si="68"/>
        <v>0</v>
      </c>
      <c r="L308" s="24">
        <f t="shared" si="58"/>
        <v>0</v>
      </c>
      <c r="W308" s="1">
        <f t="shared" si="69"/>
      </c>
      <c r="X308" s="24">
        <f t="shared" si="70"/>
      </c>
    </row>
    <row r="309" spans="1:24" ht="12.75">
      <c r="A309" s="25">
        <f t="shared" si="59"/>
        <v>2.8299999999999836</v>
      </c>
      <c r="B309" s="17">
        <f t="shared" si="60"/>
        <v>24.07887739124192</v>
      </c>
      <c r="C309" s="17">
        <f t="shared" si="61"/>
        <v>9.020270845401889</v>
      </c>
      <c r="D309" s="17">
        <f t="shared" si="62"/>
        <v>4.985100171361869E-10</v>
      </c>
      <c r="E309" s="2">
        <f t="shared" si="63"/>
        <v>77.4655911468705</v>
      </c>
      <c r="F309" s="24">
        <f t="shared" si="64"/>
        <v>0.2230000000096911</v>
      </c>
      <c r="G309" s="2">
        <f t="shared" si="57"/>
        <v>18.94614094421214</v>
      </c>
      <c r="H309" s="24">
        <f t="shared" si="65"/>
        <v>9.337370361453141</v>
      </c>
      <c r="I309" s="5">
        <f t="shared" si="66"/>
        <v>3.216012476901529E-10</v>
      </c>
      <c r="J309" s="16">
        <f t="shared" si="67"/>
        <v>2.0917154321310758E-09</v>
      </c>
      <c r="K309" s="1" t="b">
        <f t="shared" si="68"/>
        <v>0</v>
      </c>
      <c r="L309" s="24">
        <f t="shared" si="58"/>
        <v>0</v>
      </c>
      <c r="W309" s="1">
        <f t="shared" si="69"/>
      </c>
      <c r="X309" s="24">
        <f t="shared" si="70"/>
      </c>
    </row>
    <row r="310" spans="1:24" ht="12.75">
      <c r="A310" s="25">
        <f t="shared" si="59"/>
        <v>2.8399999999999834</v>
      </c>
      <c r="B310" s="17">
        <f t="shared" si="60"/>
        <v>24.169080099695964</v>
      </c>
      <c r="C310" s="17">
        <f t="shared" si="61"/>
        <v>9.020270845406873</v>
      </c>
      <c r="D310" s="17">
        <f t="shared" si="62"/>
        <v>4.54015771895388E-10</v>
      </c>
      <c r="E310" s="2">
        <f t="shared" si="63"/>
        <v>77.4655911469133</v>
      </c>
      <c r="F310" s="24">
        <f t="shared" si="64"/>
        <v>0.22300000000882614</v>
      </c>
      <c r="G310" s="2">
        <f t="shared" si="57"/>
        <v>18.946140944149125</v>
      </c>
      <c r="H310" s="24">
        <f t="shared" si="65"/>
        <v>9.3373703614583</v>
      </c>
      <c r="I310" s="5">
        <f t="shared" si="66"/>
        <v>2.928969001493021E-10</v>
      </c>
      <c r="J310" s="16">
        <f t="shared" si="67"/>
        <v>1.9050204887759485E-09</v>
      </c>
      <c r="K310" s="1" t="b">
        <f t="shared" si="68"/>
        <v>0</v>
      </c>
      <c r="L310" s="24">
        <f t="shared" si="58"/>
        <v>0</v>
      </c>
      <c r="W310" s="1">
        <f t="shared" si="69"/>
      </c>
      <c r="X310" s="24">
        <f t="shared" si="70"/>
      </c>
    </row>
    <row r="311" spans="1:24" ht="12.75">
      <c r="A311" s="25">
        <f t="shared" si="59"/>
        <v>2.849999999999983</v>
      </c>
      <c r="B311" s="17">
        <f t="shared" si="60"/>
        <v>24.259282808150054</v>
      </c>
      <c r="C311" s="17">
        <f t="shared" si="61"/>
        <v>9.020270845411414</v>
      </c>
      <c r="D311" s="17">
        <f t="shared" si="62"/>
        <v>4.134863745250067E-10</v>
      </c>
      <c r="E311" s="2">
        <f t="shared" si="63"/>
        <v>77.46559114695229</v>
      </c>
      <c r="F311" s="24">
        <f t="shared" si="64"/>
        <v>0.22300000000803802</v>
      </c>
      <c r="G311" s="2">
        <f t="shared" si="57"/>
        <v>18.94614094409171</v>
      </c>
      <c r="H311" s="24">
        <f t="shared" si="65"/>
        <v>9.337370361463</v>
      </c>
      <c r="I311" s="5">
        <f t="shared" si="66"/>
        <v>2.6674300628386573E-10</v>
      </c>
      <c r="J311" s="16">
        <f t="shared" si="67"/>
        <v>1.7349617878061759E-09</v>
      </c>
      <c r="K311" s="1" t="b">
        <f t="shared" si="68"/>
        <v>0</v>
      </c>
      <c r="L311" s="24">
        <f t="shared" si="58"/>
        <v>0</v>
      </c>
      <c r="W311" s="1">
        <f t="shared" si="69"/>
      </c>
      <c r="X311" s="24">
        <f t="shared" si="70"/>
      </c>
    </row>
    <row r="312" spans="1:24" ht="12.75">
      <c r="A312" s="25">
        <f t="shared" si="59"/>
        <v>2.859999999999983</v>
      </c>
      <c r="B312" s="17">
        <f t="shared" si="60"/>
        <v>24.34948551660419</v>
      </c>
      <c r="C312" s="17">
        <f t="shared" si="61"/>
        <v>9.02027084541555</v>
      </c>
      <c r="D312" s="17">
        <f t="shared" si="62"/>
        <v>3.7655061132453597E-10</v>
      </c>
      <c r="E312" s="2">
        <f t="shared" si="63"/>
        <v>77.4655911469878</v>
      </c>
      <c r="F312" s="24">
        <f t="shared" si="64"/>
        <v>0.2230000000073204</v>
      </c>
      <c r="G312" s="2">
        <f t="shared" si="57"/>
        <v>18.946140944039428</v>
      </c>
      <c r="H312" s="24">
        <f t="shared" si="65"/>
        <v>9.337370361467281</v>
      </c>
      <c r="I312" s="5">
        <f t="shared" si="66"/>
        <v>2.4292864016691357E-10</v>
      </c>
      <c r="J312" s="16">
        <f t="shared" si="67"/>
        <v>1.5799817408097332E-09</v>
      </c>
      <c r="K312" s="1" t="b">
        <f t="shared" si="68"/>
        <v>0</v>
      </c>
      <c r="L312" s="24">
        <f t="shared" si="58"/>
        <v>0</v>
      </c>
      <c r="W312" s="1">
        <f t="shared" si="69"/>
      </c>
      <c r="X312" s="24">
        <f t="shared" si="70"/>
      </c>
    </row>
    <row r="313" spans="1:24" ht="12.75">
      <c r="A313" s="25">
        <f t="shared" si="59"/>
        <v>2.869999999999983</v>
      </c>
      <c r="B313" s="17">
        <f t="shared" si="60"/>
        <v>24.439688225058365</v>
      </c>
      <c r="C313" s="17">
        <f t="shared" si="61"/>
        <v>9.020270845419315</v>
      </c>
      <c r="D313" s="17">
        <f t="shared" si="62"/>
        <v>3.429457772136168E-10</v>
      </c>
      <c r="E313" s="2">
        <f t="shared" si="63"/>
        <v>77.46559114702016</v>
      </c>
      <c r="F313" s="24">
        <f t="shared" si="64"/>
        <v>0.22300000000666634</v>
      </c>
      <c r="G313" s="2">
        <f t="shared" si="57"/>
        <v>18.94614094399178</v>
      </c>
      <c r="H313" s="24">
        <f t="shared" si="65"/>
        <v>9.33737036147118</v>
      </c>
      <c r="I313" s="5">
        <f t="shared" si="66"/>
        <v>2.2122353331926406E-10</v>
      </c>
      <c r="J313" s="16">
        <f t="shared" si="67"/>
        <v>1.43897805444888E-09</v>
      </c>
      <c r="K313" s="1" t="b">
        <f t="shared" si="68"/>
        <v>0</v>
      </c>
      <c r="L313" s="24">
        <f t="shared" si="58"/>
        <v>0</v>
      </c>
      <c r="W313" s="1">
        <f t="shared" si="69"/>
      </c>
      <c r="X313" s="24">
        <f t="shared" si="70"/>
      </c>
    </row>
    <row r="314" spans="1:24" ht="12.75">
      <c r="A314" s="25">
        <f t="shared" si="59"/>
        <v>2.8799999999999826</v>
      </c>
      <c r="B314" s="17">
        <f t="shared" si="60"/>
        <v>24.529890933512576</v>
      </c>
      <c r="C314" s="17">
        <f t="shared" si="61"/>
        <v>9.020270845422745</v>
      </c>
      <c r="D314" s="17">
        <f t="shared" si="62"/>
        <v>3.123135081967595E-10</v>
      </c>
      <c r="E314" s="2">
        <f t="shared" si="63"/>
        <v>77.46559114704961</v>
      </c>
      <c r="F314" s="24">
        <f t="shared" si="64"/>
        <v>0.22300000000607142</v>
      </c>
      <c r="G314" s="2">
        <f t="shared" si="57"/>
        <v>18.94614094394844</v>
      </c>
      <c r="H314" s="24">
        <f t="shared" si="65"/>
        <v>9.33737036147473</v>
      </c>
      <c r="I314" s="5">
        <f t="shared" si="66"/>
        <v>2.0148123498815778E-10</v>
      </c>
      <c r="J314" s="16">
        <f t="shared" si="67"/>
        <v>1.3104470568335465E-09</v>
      </c>
      <c r="K314" s="1" t="b">
        <f t="shared" si="68"/>
        <v>0</v>
      </c>
      <c r="L314" s="24">
        <f t="shared" si="58"/>
        <v>0</v>
      </c>
      <c r="W314" s="1">
        <f t="shared" si="69"/>
      </c>
      <c r="X314" s="24">
        <f t="shared" si="70"/>
      </c>
    </row>
    <row r="315" spans="1:24" ht="12.75">
      <c r="A315" s="25">
        <f t="shared" si="59"/>
        <v>2.8899999999999824</v>
      </c>
      <c r="B315" s="17">
        <f t="shared" si="60"/>
        <v>24.620093641966818</v>
      </c>
      <c r="C315" s="17">
        <f t="shared" si="61"/>
        <v>9.020270845425868</v>
      </c>
      <c r="D315" s="17">
        <f t="shared" si="62"/>
        <v>2.8442822056365576E-10</v>
      </c>
      <c r="E315" s="2">
        <f t="shared" si="63"/>
        <v>77.46559114707642</v>
      </c>
      <c r="F315" s="24">
        <f t="shared" si="64"/>
        <v>0.22300000000552933</v>
      </c>
      <c r="G315" s="2">
        <f t="shared" si="57"/>
        <v>18.946140943908944</v>
      </c>
      <c r="H315" s="24">
        <f t="shared" si="65"/>
        <v>9.337370361477962</v>
      </c>
      <c r="I315" s="5">
        <f t="shared" si="66"/>
        <v>1.834917403205812E-10</v>
      </c>
      <c r="J315" s="16">
        <f t="shared" si="67"/>
        <v>1.1934422134671948E-09</v>
      </c>
      <c r="K315" s="1" t="b">
        <f t="shared" si="68"/>
        <v>0</v>
      </c>
      <c r="L315" s="24">
        <f t="shared" si="58"/>
        <v>0</v>
      </c>
      <c r="W315" s="1">
        <f t="shared" si="69"/>
      </c>
      <c r="X315" s="24">
        <f t="shared" si="70"/>
      </c>
    </row>
    <row r="316" spans="1:24" ht="12.75">
      <c r="A316" s="25">
        <f t="shared" si="59"/>
        <v>2.899999999999982</v>
      </c>
      <c r="B316" s="17">
        <f t="shared" si="60"/>
        <v>24.710296350421093</v>
      </c>
      <c r="C316" s="17">
        <f t="shared" si="61"/>
        <v>9.020270845428712</v>
      </c>
      <c r="D316" s="17">
        <f t="shared" si="62"/>
        <v>2.59045769918972E-10</v>
      </c>
      <c r="E316" s="2">
        <f t="shared" si="63"/>
        <v>77.46559114710084</v>
      </c>
      <c r="F316" s="24">
        <f t="shared" si="64"/>
        <v>0.2230000000050361</v>
      </c>
      <c r="G316" s="2">
        <f t="shared" si="57"/>
        <v>18.94614094387301</v>
      </c>
      <c r="H316" s="24">
        <f t="shared" si="65"/>
        <v>9.337370361480906</v>
      </c>
      <c r="I316" s="5">
        <f t="shared" si="66"/>
        <v>1.6712333574644247E-10</v>
      </c>
      <c r="J316" s="16">
        <f t="shared" si="67"/>
        <v>1.0869391104326853E-09</v>
      </c>
      <c r="K316" s="1" t="b">
        <f t="shared" si="68"/>
        <v>0</v>
      </c>
      <c r="L316" s="24">
        <f t="shared" si="58"/>
        <v>0</v>
      </c>
      <c r="W316" s="1">
        <f t="shared" si="69"/>
      </c>
      <c r="X316" s="24">
        <f t="shared" si="70"/>
      </c>
    </row>
    <row r="317" spans="1:24" ht="12.75">
      <c r="A317" s="25">
        <f t="shared" si="59"/>
        <v>2.909999999999982</v>
      </c>
      <c r="B317" s="17">
        <f t="shared" si="60"/>
        <v>24.800499058875392</v>
      </c>
      <c r="C317" s="17">
        <f t="shared" si="61"/>
        <v>9.020270845431302</v>
      </c>
      <c r="D317" s="17">
        <f t="shared" si="62"/>
        <v>2.3592058412237266E-10</v>
      </c>
      <c r="E317" s="2">
        <f t="shared" si="63"/>
        <v>77.46559114712309</v>
      </c>
      <c r="F317" s="24">
        <f t="shared" si="64"/>
        <v>0.22300000000458634</v>
      </c>
      <c r="G317" s="2">
        <f t="shared" si="57"/>
        <v>18.946140943840245</v>
      </c>
      <c r="H317" s="24">
        <f t="shared" si="65"/>
        <v>9.337370361483588</v>
      </c>
      <c r="I317" s="5">
        <f t="shared" si="66"/>
        <v>1.5219825399981346E-10</v>
      </c>
      <c r="J317" s="16">
        <f t="shared" si="67"/>
        <v>9.899073430882177E-10</v>
      </c>
      <c r="K317" s="1" t="b">
        <f t="shared" si="68"/>
        <v>0</v>
      </c>
      <c r="L317" s="24">
        <f t="shared" si="58"/>
        <v>0</v>
      </c>
      <c r="W317" s="1">
        <f t="shared" si="69"/>
      </c>
      <c r="X317" s="24">
        <f t="shared" si="70"/>
      </c>
    </row>
    <row r="318" spans="1:24" ht="12.75">
      <c r="A318" s="25">
        <f t="shared" si="59"/>
        <v>2.9199999999999817</v>
      </c>
      <c r="B318" s="17">
        <f t="shared" si="60"/>
        <v>24.890701767329716</v>
      </c>
      <c r="C318" s="17">
        <f t="shared" si="61"/>
        <v>9.02027084543366</v>
      </c>
      <c r="D318" s="17">
        <f t="shared" si="62"/>
        <v>2.1486848406860613E-10</v>
      </c>
      <c r="E318" s="2">
        <f t="shared" si="63"/>
        <v>77.46559114714334</v>
      </c>
      <c r="F318" s="24">
        <f t="shared" si="64"/>
        <v>0.22300000000417708</v>
      </c>
      <c r="G318" s="2">
        <f t="shared" si="57"/>
        <v>18.946140943810427</v>
      </c>
      <c r="H318" s="24">
        <f t="shared" si="65"/>
        <v>9.337370361486029</v>
      </c>
      <c r="I318" s="5">
        <f t="shared" si="66"/>
        <v>1.3861701909768776E-10</v>
      </c>
      <c r="J318" s="16">
        <f t="shared" si="67"/>
        <v>9.015741079524407E-10</v>
      </c>
      <c r="K318" s="1" t="b">
        <f t="shared" si="68"/>
        <v>0</v>
      </c>
      <c r="L318" s="24">
        <f t="shared" si="58"/>
        <v>0</v>
      </c>
      <c r="W318" s="1">
        <f t="shared" si="69"/>
      </c>
      <c r="X318" s="24">
        <f t="shared" si="70"/>
      </c>
    </row>
    <row r="319" spans="1:24" ht="12.75">
      <c r="A319" s="25">
        <f t="shared" si="59"/>
        <v>2.9299999999999815</v>
      </c>
      <c r="B319" s="17">
        <f t="shared" si="60"/>
        <v>24.980904475784065</v>
      </c>
      <c r="C319" s="17">
        <f t="shared" si="61"/>
        <v>9.02027084543581</v>
      </c>
      <c r="D319" s="17">
        <f t="shared" si="62"/>
        <v>1.956753080073797E-10</v>
      </c>
      <c r="E319" s="2">
        <f t="shared" si="63"/>
        <v>77.46559114716182</v>
      </c>
      <c r="F319" s="24">
        <f t="shared" si="64"/>
        <v>0.22300000000380357</v>
      </c>
      <c r="G319" s="2">
        <f t="shared" si="57"/>
        <v>18.94614094378322</v>
      </c>
      <c r="H319" s="24">
        <f t="shared" si="65"/>
        <v>9.337370361488254</v>
      </c>
      <c r="I319" s="5">
        <f t="shared" si="66"/>
        <v>1.2622212740030522E-10</v>
      </c>
      <c r="J319" s="16">
        <f t="shared" si="67"/>
        <v>8.210407963261099E-10</v>
      </c>
      <c r="K319" s="1" t="b">
        <f t="shared" si="68"/>
        <v>0</v>
      </c>
      <c r="L319" s="24">
        <f t="shared" si="58"/>
        <v>0</v>
      </c>
      <c r="W319" s="1">
        <f t="shared" si="69"/>
      </c>
      <c r="X319" s="24">
        <f t="shared" si="70"/>
      </c>
    </row>
    <row r="320" spans="1:24" ht="12.75">
      <c r="A320" s="25">
        <f t="shared" si="59"/>
        <v>2.9399999999999813</v>
      </c>
      <c r="B320" s="17">
        <f t="shared" si="60"/>
        <v>25.071107184238432</v>
      </c>
      <c r="C320" s="17">
        <f t="shared" si="61"/>
        <v>9.020270845437768</v>
      </c>
      <c r="D320" s="17">
        <f t="shared" si="62"/>
        <v>1.781982814384983E-10</v>
      </c>
      <c r="E320" s="2">
        <f t="shared" si="63"/>
        <v>77.46559114717863</v>
      </c>
      <c r="F320" s="24">
        <f t="shared" si="64"/>
        <v>0.22300000000346382</v>
      </c>
      <c r="G320" s="2">
        <f t="shared" si="57"/>
        <v>18.94614094375847</v>
      </c>
      <c r="H320" s="24">
        <f t="shared" si="65"/>
        <v>9.337370361490281</v>
      </c>
      <c r="I320" s="5">
        <f t="shared" si="66"/>
        <v>1.1494726158566158E-10</v>
      </c>
      <c r="J320" s="16">
        <f t="shared" si="67"/>
        <v>7.477083357430617E-10</v>
      </c>
      <c r="K320" s="1" t="b">
        <f t="shared" si="68"/>
        <v>0</v>
      </c>
      <c r="L320" s="24">
        <f t="shared" si="58"/>
        <v>0</v>
      </c>
      <c r="W320" s="1">
        <f t="shared" si="69"/>
      </c>
      <c r="X320" s="24">
        <f t="shared" si="70"/>
      </c>
    </row>
    <row r="321" spans="1:24" ht="12.75">
      <c r="A321" s="25">
        <f t="shared" si="59"/>
        <v>2.949999999999981</v>
      </c>
      <c r="B321" s="17">
        <f t="shared" si="60"/>
        <v>25.16130989269282</v>
      </c>
      <c r="C321" s="17">
        <f t="shared" si="61"/>
        <v>9.02027084543955</v>
      </c>
      <c r="D321" s="17">
        <f t="shared" si="62"/>
        <v>1.6228463564675316E-10</v>
      </c>
      <c r="E321" s="2">
        <f t="shared" si="63"/>
        <v>77.46559114719392</v>
      </c>
      <c r="F321" s="24">
        <f t="shared" si="64"/>
        <v>0.22300000000315484</v>
      </c>
      <c r="G321" s="2">
        <f t="shared" si="57"/>
        <v>18.94614094373596</v>
      </c>
      <c r="H321" s="24">
        <f t="shared" si="65"/>
        <v>9.337370361492125</v>
      </c>
      <c r="I321" s="5">
        <f t="shared" si="66"/>
        <v>1.0469386674466712E-10</v>
      </c>
      <c r="J321" s="16">
        <f t="shared" si="67"/>
        <v>6.809357186645016E-10</v>
      </c>
      <c r="K321" s="1" t="b">
        <f t="shared" si="68"/>
        <v>0</v>
      </c>
      <c r="L321" s="24">
        <f t="shared" si="58"/>
        <v>0</v>
      </c>
      <c r="W321" s="1">
        <f t="shared" si="69"/>
      </c>
      <c r="X321" s="24">
        <f t="shared" si="70"/>
      </c>
    </row>
    <row r="322" spans="1:24" ht="12.75">
      <c r="A322" s="25">
        <f t="shared" si="59"/>
        <v>2.959999999999981</v>
      </c>
      <c r="B322" s="17">
        <f t="shared" si="60"/>
        <v>25.251512601147223</v>
      </c>
      <c r="C322" s="17">
        <f t="shared" si="61"/>
        <v>9.020270845441173</v>
      </c>
      <c r="D322" s="17">
        <f t="shared" si="62"/>
        <v>1.4779016838694727E-10</v>
      </c>
      <c r="E322" s="2">
        <f t="shared" si="63"/>
        <v>77.46559114720786</v>
      </c>
      <c r="F322" s="24">
        <f t="shared" si="64"/>
        <v>0.22300000000287307</v>
      </c>
      <c r="G322" s="2">
        <f t="shared" si="57"/>
        <v>18.946140943715427</v>
      </c>
      <c r="H322" s="24">
        <f t="shared" si="65"/>
        <v>9.337370361493806</v>
      </c>
      <c r="I322" s="5">
        <f t="shared" si="66"/>
        <v>9.53431243420642E-11</v>
      </c>
      <c r="J322" s="16">
        <f t="shared" si="67"/>
        <v>6.201178818996046E-10</v>
      </c>
      <c r="K322" s="1" t="b">
        <f t="shared" si="68"/>
        <v>0</v>
      </c>
      <c r="L322" s="24">
        <f t="shared" si="58"/>
        <v>0</v>
      </c>
      <c r="W322" s="1">
        <f t="shared" si="69"/>
      </c>
      <c r="X322" s="24">
        <f t="shared" si="70"/>
      </c>
    </row>
    <row r="323" spans="1:24" ht="12.75">
      <c r="A323" s="25">
        <f t="shared" si="59"/>
        <v>2.9699999999999807</v>
      </c>
      <c r="B323" s="17">
        <f t="shared" si="60"/>
        <v>25.341715309601643</v>
      </c>
      <c r="C323" s="17">
        <f t="shared" si="61"/>
        <v>9.020270845442651</v>
      </c>
      <c r="D323" s="17">
        <f t="shared" si="62"/>
        <v>1.3459352133391475E-10</v>
      </c>
      <c r="E323" s="2">
        <f t="shared" si="63"/>
        <v>77.46559114722055</v>
      </c>
      <c r="F323" s="24">
        <f t="shared" si="64"/>
        <v>0.22300000000261672</v>
      </c>
      <c r="G323" s="2">
        <f t="shared" si="57"/>
        <v>18.94614094369675</v>
      </c>
      <c r="H323" s="24">
        <f t="shared" si="65"/>
        <v>9.337370361495335</v>
      </c>
      <c r="I323" s="5">
        <f t="shared" si="66"/>
        <v>8.683608564718235E-11</v>
      </c>
      <c r="J323" s="16">
        <f t="shared" si="67"/>
        <v>5.647456138521319E-10</v>
      </c>
      <c r="K323" s="1" t="b">
        <f t="shared" si="68"/>
        <v>0</v>
      </c>
      <c r="L323" s="24">
        <f t="shared" si="58"/>
        <v>0</v>
      </c>
      <c r="W323" s="1">
        <f t="shared" si="69"/>
      </c>
      <c r="X323" s="24">
        <f t="shared" si="70"/>
      </c>
    </row>
    <row r="324" spans="1:24" ht="12.75">
      <c r="A324" s="25">
        <f t="shared" si="59"/>
        <v>2.9799999999999804</v>
      </c>
      <c r="B324" s="17">
        <f t="shared" si="60"/>
        <v>25.431918018056077</v>
      </c>
      <c r="C324" s="17">
        <f t="shared" si="61"/>
        <v>9.020270845443997</v>
      </c>
      <c r="D324" s="17">
        <f t="shared" si="62"/>
        <v>1.2257190841748786E-10</v>
      </c>
      <c r="E324" s="2">
        <f t="shared" si="63"/>
        <v>77.46559114723212</v>
      </c>
      <c r="F324" s="24">
        <f t="shared" si="64"/>
        <v>0.22300000000238282</v>
      </c>
      <c r="G324" s="2">
        <f t="shared" si="57"/>
        <v>18.946140943679712</v>
      </c>
      <c r="H324" s="24">
        <f t="shared" si="65"/>
        <v>9.33737036149673</v>
      </c>
      <c r="I324" s="5">
        <f t="shared" si="66"/>
        <v>7.907419575093188E-11</v>
      </c>
      <c r="J324" s="16">
        <f t="shared" si="67"/>
        <v>5.14303712201183E-10</v>
      </c>
      <c r="K324" s="1" t="b">
        <f t="shared" si="68"/>
        <v>0</v>
      </c>
      <c r="L324" s="24">
        <f t="shared" si="58"/>
        <v>0</v>
      </c>
      <c r="W324" s="1">
        <f t="shared" si="69"/>
      </c>
      <c r="X324" s="24">
        <f t="shared" si="70"/>
      </c>
    </row>
    <row r="325" spans="1:24" ht="12.75">
      <c r="A325" s="25">
        <f t="shared" si="59"/>
        <v>2.9899999999999802</v>
      </c>
      <c r="B325" s="17">
        <f t="shared" si="60"/>
        <v>25.522120726510522</v>
      </c>
      <c r="C325" s="17">
        <f t="shared" si="61"/>
        <v>9.020270845445223</v>
      </c>
      <c r="D325" s="17">
        <f t="shared" si="62"/>
        <v>1.1164252042755345E-10</v>
      </c>
      <c r="E325" s="2">
        <f t="shared" si="63"/>
        <v>77.46559114724265</v>
      </c>
      <c r="F325" s="24">
        <f t="shared" si="64"/>
        <v>0.22300000000217016</v>
      </c>
      <c r="G325" s="2">
        <f t="shared" si="57"/>
        <v>18.94614094366422</v>
      </c>
      <c r="H325" s="24">
        <f t="shared" si="65"/>
        <v>9.337370361497998</v>
      </c>
      <c r="I325" s="5">
        <f t="shared" si="66"/>
        <v>7.201692740097685E-11</v>
      </c>
      <c r="J325" s="16">
        <f t="shared" si="67"/>
        <v>4.684447149163833E-10</v>
      </c>
      <c r="K325" s="1" t="b">
        <f t="shared" si="68"/>
        <v>0</v>
      </c>
      <c r="L325" s="24">
        <f t="shared" si="58"/>
        <v>0</v>
      </c>
      <c r="W325" s="1">
        <f t="shared" si="69"/>
      </c>
      <c r="X325" s="24">
        <f t="shared" si="70"/>
      </c>
    </row>
    <row r="326" spans="1:24" ht="12.75">
      <c r="A326" s="25">
        <f t="shared" si="59"/>
        <v>2.99999999999998</v>
      </c>
      <c r="B326" s="17">
        <f t="shared" si="60"/>
        <v>25.61232343496498</v>
      </c>
      <c r="C326" s="17">
        <f t="shared" si="61"/>
        <v>9.020270845446339</v>
      </c>
      <c r="D326" s="17">
        <f t="shared" si="62"/>
        <v>1.0167257707893007E-10</v>
      </c>
      <c r="E326" s="2">
        <f t="shared" si="63"/>
        <v>77.46559114725223</v>
      </c>
      <c r="F326" s="24">
        <f t="shared" si="64"/>
        <v>0.22300000000197653</v>
      </c>
      <c r="G326" s="2">
        <f t="shared" si="57"/>
        <v>18.946140943650114</v>
      </c>
      <c r="H326" s="24">
        <f t="shared" si="65"/>
        <v>9.337370361499152</v>
      </c>
      <c r="I326" s="5">
        <f t="shared" si="66"/>
        <v>6.559151575789588E-11</v>
      </c>
      <c r="J326" s="16">
        <f t="shared" si="67"/>
        <v>4.2661148460420084E-10</v>
      </c>
      <c r="K326" s="1" t="b">
        <f t="shared" si="68"/>
        <v>0</v>
      </c>
      <c r="L326" s="24">
        <f t="shared" si="58"/>
        <v>0</v>
      </c>
      <c r="W326" s="1">
        <f t="shared" si="69"/>
      </c>
      <c r="X326" s="24">
        <f t="shared" si="70"/>
      </c>
    </row>
    <row r="327" spans="1:24" ht="12.75">
      <c r="A327" s="25">
        <f t="shared" si="59"/>
        <v>3.00999999999998</v>
      </c>
      <c r="B327" s="17">
        <f t="shared" si="60"/>
        <v>25.70252614341945</v>
      </c>
      <c r="C327" s="17">
        <f t="shared" si="61"/>
        <v>9.020270845447355</v>
      </c>
      <c r="D327" s="17">
        <f t="shared" si="62"/>
        <v>9.260211308153577E-11</v>
      </c>
      <c r="E327" s="2">
        <f t="shared" si="63"/>
        <v>77.46559114726095</v>
      </c>
      <c r="F327" s="24">
        <f t="shared" si="64"/>
        <v>0.2230000000018002</v>
      </c>
      <c r="G327" s="2">
        <f t="shared" si="57"/>
        <v>18.946140943637268</v>
      </c>
      <c r="H327" s="24">
        <f t="shared" si="65"/>
        <v>9.337370361500204</v>
      </c>
      <c r="I327" s="5">
        <f t="shared" si="66"/>
        <v>5.973993316493525E-11</v>
      </c>
      <c r="J327" s="16">
        <f t="shared" si="67"/>
        <v>3.885524108288472E-10</v>
      </c>
      <c r="K327" s="1" t="b">
        <f t="shared" si="68"/>
        <v>0</v>
      </c>
      <c r="L327" s="24">
        <f t="shared" si="58"/>
        <v>0</v>
      </c>
      <c r="W327" s="1">
        <f t="shared" si="69"/>
      </c>
      <c r="X327" s="24">
        <f t="shared" si="70"/>
      </c>
    </row>
    <row r="328" spans="1:24" ht="12.75">
      <c r="A328" s="25">
        <f t="shared" si="59"/>
        <v>3.0199999999999796</v>
      </c>
      <c r="B328" s="17">
        <f t="shared" si="60"/>
        <v>25.792728851873928</v>
      </c>
      <c r="C328" s="17">
        <f t="shared" si="61"/>
        <v>9.02027084544828</v>
      </c>
      <c r="D328" s="17">
        <f t="shared" si="62"/>
        <v>8.433975275524569E-11</v>
      </c>
      <c r="E328" s="2">
        <f t="shared" si="63"/>
        <v>77.46559114726891</v>
      </c>
      <c r="F328" s="24">
        <f t="shared" si="64"/>
        <v>0.2230000000016394</v>
      </c>
      <c r="G328" s="2">
        <f t="shared" si="57"/>
        <v>18.94614094362555</v>
      </c>
      <c r="H328" s="24">
        <f t="shared" si="65"/>
        <v>9.337370361501163</v>
      </c>
      <c r="I328" s="5">
        <f t="shared" si="66"/>
        <v>5.4403230891424484E-11</v>
      </c>
      <c r="J328" s="16">
        <f t="shared" si="67"/>
        <v>3.5388408721197766E-10</v>
      </c>
      <c r="K328" s="1" t="b">
        <f t="shared" si="68"/>
        <v>0</v>
      </c>
      <c r="L328" s="24">
        <f t="shared" si="58"/>
        <v>0</v>
      </c>
      <c r="W328" s="1">
        <f t="shared" si="69"/>
      </c>
      <c r="X328" s="24">
        <f t="shared" si="70"/>
      </c>
    </row>
    <row r="329" spans="1:24" ht="12.75">
      <c r="A329" s="25">
        <f t="shared" si="59"/>
        <v>3.0299999999999794</v>
      </c>
      <c r="B329" s="17">
        <f t="shared" si="60"/>
        <v>25.882931560328416</v>
      </c>
      <c r="C329" s="17">
        <f t="shared" si="61"/>
        <v>9.020270845449124</v>
      </c>
      <c r="D329" s="17">
        <f t="shared" si="62"/>
        <v>7.680125914494476E-11</v>
      </c>
      <c r="E329" s="2">
        <f t="shared" si="63"/>
        <v>77.46559114727614</v>
      </c>
      <c r="F329" s="24">
        <f t="shared" si="64"/>
        <v>0.22300000000149323</v>
      </c>
      <c r="G329" s="2">
        <f t="shared" si="57"/>
        <v>18.946140943614903</v>
      </c>
      <c r="H329" s="24">
        <f t="shared" si="65"/>
        <v>9.337370361502035</v>
      </c>
      <c r="I329" s="5">
        <f t="shared" si="66"/>
        <v>4.9552855645945075E-11</v>
      </c>
      <c r="J329" s="16">
        <f t="shared" si="67"/>
        <v>3.2225306099855603E-10</v>
      </c>
      <c r="K329" s="1" t="b">
        <f t="shared" si="68"/>
        <v>0</v>
      </c>
      <c r="L329" s="24">
        <f t="shared" si="58"/>
        <v>0</v>
      </c>
      <c r="W329" s="1">
        <f t="shared" si="69"/>
      </c>
      <c r="X329" s="24">
        <f t="shared" si="70"/>
      </c>
    </row>
    <row r="330" spans="1:24" ht="12.75">
      <c r="A330" s="25">
        <f t="shared" si="59"/>
        <v>3.039999999999979</v>
      </c>
      <c r="B330" s="17">
        <f t="shared" si="60"/>
        <v>25.97313426878291</v>
      </c>
      <c r="C330" s="17">
        <f t="shared" si="61"/>
        <v>9.020270845449891</v>
      </c>
      <c r="D330" s="17">
        <f t="shared" si="62"/>
        <v>6.995807735059392E-11</v>
      </c>
      <c r="E330" s="2">
        <f t="shared" si="63"/>
        <v>77.46559114728274</v>
      </c>
      <c r="F330" s="24">
        <f t="shared" si="64"/>
        <v>0.22300000000136</v>
      </c>
      <c r="G330" s="2">
        <f t="shared" si="57"/>
        <v>18.946140943605197</v>
      </c>
      <c r="H330" s="24">
        <f t="shared" si="65"/>
        <v>9.337370361502831</v>
      </c>
      <c r="I330" s="5">
        <f t="shared" si="66"/>
        <v>4.5131700845660004E-11</v>
      </c>
      <c r="J330" s="16">
        <f t="shared" si="67"/>
        <v>2.9353951769534963E-10</v>
      </c>
      <c r="K330" s="1" t="b">
        <f t="shared" si="68"/>
        <v>0</v>
      </c>
      <c r="L330" s="24">
        <f t="shared" si="58"/>
        <v>0</v>
      </c>
      <c r="W330" s="1">
        <f t="shared" si="69"/>
      </c>
      <c r="X330" s="24">
        <f t="shared" si="70"/>
      </c>
    </row>
    <row r="331" spans="1:24" ht="12.75">
      <c r="A331" s="25">
        <f t="shared" si="59"/>
        <v>3.049999999999979</v>
      </c>
      <c r="B331" s="17">
        <f t="shared" si="60"/>
        <v>26.063336977237412</v>
      </c>
      <c r="C331" s="17">
        <f t="shared" si="61"/>
        <v>9.020270845450591</v>
      </c>
      <c r="D331" s="17">
        <f t="shared" si="62"/>
        <v>6.371740394706637E-11</v>
      </c>
      <c r="E331" s="2">
        <f t="shared" si="63"/>
        <v>77.46559114728875</v>
      </c>
      <c r="F331" s="24">
        <f t="shared" si="64"/>
        <v>0.22300000000123846</v>
      </c>
      <c r="G331" s="2">
        <f t="shared" si="57"/>
        <v>18.946140943596344</v>
      </c>
      <c r="H331" s="24">
        <f t="shared" si="65"/>
        <v>9.337370361503554</v>
      </c>
      <c r="I331" s="5">
        <f t="shared" si="66"/>
        <v>4.109831816431661E-11</v>
      </c>
      <c r="J331" s="16">
        <f t="shared" si="67"/>
        <v>2.673540601993523E-10</v>
      </c>
      <c r="K331" s="1" t="b">
        <f t="shared" si="68"/>
        <v>0</v>
      </c>
      <c r="L331" s="24">
        <f t="shared" si="58"/>
        <v>0</v>
      </c>
      <c r="W331" s="1">
        <f t="shared" si="69"/>
      </c>
      <c r="X331" s="24">
        <f t="shared" si="70"/>
      </c>
    </row>
    <row r="332" spans="1:24" ht="12.75">
      <c r="A332" s="25">
        <f t="shared" si="59"/>
        <v>3.0599999999999787</v>
      </c>
      <c r="B332" s="17">
        <f t="shared" si="60"/>
        <v>26.15353968569192</v>
      </c>
      <c r="C332" s="17">
        <f t="shared" si="61"/>
        <v>9.020270845451229</v>
      </c>
      <c r="D332" s="17">
        <f t="shared" si="62"/>
        <v>5.8006423939262634E-11</v>
      </c>
      <c r="E332" s="2">
        <f t="shared" si="63"/>
        <v>77.46559114729422</v>
      </c>
      <c r="F332" s="24">
        <f t="shared" si="64"/>
        <v>0.22300000000112785</v>
      </c>
      <c r="G332" s="2">
        <f t="shared" si="57"/>
        <v>18.946140943588283</v>
      </c>
      <c r="H332" s="24">
        <f t="shared" si="65"/>
        <v>9.337370361504215</v>
      </c>
      <c r="I332" s="5">
        <f t="shared" si="66"/>
        <v>3.742783860616328E-11</v>
      </c>
      <c r="J332" s="16">
        <f t="shared" si="67"/>
        <v>2.4339116155282074E-10</v>
      </c>
      <c r="K332" s="1" t="b">
        <f t="shared" si="68"/>
        <v>0</v>
      </c>
      <c r="L332" s="24">
        <f t="shared" si="58"/>
        <v>0</v>
      </c>
      <c r="W332" s="1">
        <f t="shared" si="69"/>
      </c>
      <c r="X332" s="24">
        <f t="shared" si="70"/>
      </c>
    </row>
    <row r="333" spans="1:24" ht="12.75">
      <c r="A333" s="25">
        <f t="shared" si="59"/>
        <v>3.0699999999999785</v>
      </c>
      <c r="B333" s="17">
        <f t="shared" si="60"/>
        <v>26.243742394146437</v>
      </c>
      <c r="C333" s="17">
        <f t="shared" si="61"/>
        <v>9.02027084545181</v>
      </c>
      <c r="D333" s="17">
        <f t="shared" si="62"/>
        <v>5.282799281718658E-11</v>
      </c>
      <c r="E333" s="2">
        <f t="shared" si="63"/>
        <v>77.46559114729922</v>
      </c>
      <c r="F333" s="24">
        <f t="shared" si="64"/>
        <v>0.2230000000010268</v>
      </c>
      <c r="G333" s="2">
        <f t="shared" si="57"/>
        <v>18.94614094358092</v>
      </c>
      <c r="H333" s="24">
        <f t="shared" si="65"/>
        <v>9.337370361504817</v>
      </c>
      <c r="I333" s="5">
        <f t="shared" si="66"/>
        <v>3.4074208475363706E-11</v>
      </c>
      <c r="J333" s="16">
        <f t="shared" si="67"/>
        <v>2.2166280320507832E-10</v>
      </c>
      <c r="K333" s="1" t="b">
        <f t="shared" si="68"/>
        <v>0</v>
      </c>
      <c r="L333" s="24">
        <f t="shared" si="58"/>
        <v>0</v>
      </c>
      <c r="W333" s="1">
        <f t="shared" si="69"/>
      </c>
      <c r="X333" s="24">
        <f t="shared" si="70"/>
      </c>
    </row>
    <row r="334" spans="1:24" ht="12.75">
      <c r="A334" s="25">
        <f t="shared" si="59"/>
        <v>3.0799999999999783</v>
      </c>
      <c r="B334" s="17">
        <f t="shared" si="60"/>
        <v>26.333945102600957</v>
      </c>
      <c r="C334" s="17">
        <f t="shared" si="61"/>
        <v>9.020270845452337</v>
      </c>
      <c r="D334" s="17">
        <f t="shared" si="62"/>
        <v>4.81192898007524E-11</v>
      </c>
      <c r="E334" s="2">
        <f t="shared" si="63"/>
        <v>77.46559114730374</v>
      </c>
      <c r="F334" s="24">
        <f t="shared" si="64"/>
        <v>0.22300000000093545</v>
      </c>
      <c r="G334" s="2">
        <f t="shared" si="57"/>
        <v>18.946140943574267</v>
      </c>
      <c r="H334" s="24">
        <f t="shared" si="65"/>
        <v>9.337370361505362</v>
      </c>
      <c r="I334" s="5">
        <f t="shared" si="66"/>
        <v>3.1042954215418255E-11</v>
      </c>
      <c r="J334" s="16">
        <f t="shared" si="67"/>
        <v>2.0190539327101304E-10</v>
      </c>
      <c r="K334" s="1" t="b">
        <f t="shared" si="68"/>
        <v>0</v>
      </c>
      <c r="L334" s="24">
        <f t="shared" si="58"/>
        <v>0</v>
      </c>
      <c r="W334" s="1">
        <f t="shared" si="69"/>
      </c>
      <c r="X334" s="24">
        <f t="shared" si="70"/>
      </c>
    </row>
    <row r="335" spans="1:24" ht="12.75">
      <c r="A335" s="25">
        <f t="shared" si="59"/>
        <v>3.089999999999978</v>
      </c>
      <c r="B335" s="17">
        <f t="shared" si="60"/>
        <v>26.424147811055484</v>
      </c>
      <c r="C335" s="17">
        <f t="shared" si="61"/>
        <v>9.020270845452819</v>
      </c>
      <c r="D335" s="17">
        <f t="shared" si="62"/>
        <v>4.3818921854876184E-11</v>
      </c>
      <c r="E335" s="2">
        <f t="shared" si="63"/>
        <v>77.46559114730789</v>
      </c>
      <c r="F335" s="24">
        <f t="shared" si="64"/>
        <v>0.22300000000085166</v>
      </c>
      <c r="G335" s="2">
        <f t="shared" si="57"/>
        <v>18.946140943568164</v>
      </c>
      <c r="H335" s="24">
        <f t="shared" si="65"/>
        <v>9.337370361505862</v>
      </c>
      <c r="I335" s="5">
        <f t="shared" si="66"/>
        <v>2.8262232060822294E-11</v>
      </c>
      <c r="J335" s="16">
        <f t="shared" si="67"/>
        <v>1.838613305901748E-10</v>
      </c>
      <c r="K335" s="1" t="b">
        <f t="shared" si="68"/>
        <v>0</v>
      </c>
      <c r="L335" s="24">
        <f t="shared" si="58"/>
        <v>0</v>
      </c>
      <c r="W335" s="1">
        <f t="shared" si="69"/>
      </c>
      <c r="X335" s="24">
        <f t="shared" si="70"/>
      </c>
    </row>
    <row r="336" spans="1:24" ht="12.75">
      <c r="A336" s="25">
        <f t="shared" si="59"/>
        <v>3.099999999999978</v>
      </c>
      <c r="B336" s="17">
        <f t="shared" si="60"/>
        <v>26.514350519510014</v>
      </c>
      <c r="C336" s="17">
        <f t="shared" si="61"/>
        <v>9.020270845453258</v>
      </c>
      <c r="D336" s="17">
        <f t="shared" si="62"/>
        <v>3.990690054953062E-11</v>
      </c>
      <c r="E336" s="2">
        <f t="shared" si="63"/>
        <v>77.46559114731164</v>
      </c>
      <c r="F336" s="24">
        <f t="shared" si="64"/>
        <v>0.2230000000007758</v>
      </c>
      <c r="G336" s="2">
        <f t="shared" si="57"/>
        <v>18.946140943562636</v>
      </c>
      <c r="H336" s="24">
        <f t="shared" si="65"/>
        <v>9.337370361506315</v>
      </c>
      <c r="I336" s="5">
        <f t="shared" si="66"/>
        <v>2.5744937046409983E-11</v>
      </c>
      <c r="J336" s="16">
        <f t="shared" si="67"/>
        <v>1.674467450173007E-10</v>
      </c>
      <c r="K336" s="1" t="b">
        <f t="shared" si="68"/>
        <v>0</v>
      </c>
      <c r="L336" s="24">
        <f t="shared" si="58"/>
        <v>0</v>
      </c>
      <c r="W336" s="1">
        <f t="shared" si="69"/>
      </c>
      <c r="X336" s="24">
        <f t="shared" si="70"/>
      </c>
    </row>
    <row r="337" spans="1:24" ht="12.75">
      <c r="A337" s="25">
        <f t="shared" si="59"/>
        <v>3.1099999999999777</v>
      </c>
      <c r="B337" s="17">
        <f t="shared" si="60"/>
        <v>26.604553227964548</v>
      </c>
      <c r="C337" s="17">
        <f t="shared" si="61"/>
        <v>9.020270845453657</v>
      </c>
      <c r="D337" s="17">
        <f t="shared" si="62"/>
        <v>3.6341821279659127E-11</v>
      </c>
      <c r="E337" s="2">
        <f t="shared" si="63"/>
        <v>77.46559114731508</v>
      </c>
      <c r="F337" s="24">
        <f t="shared" si="64"/>
        <v>0.2230000000007063</v>
      </c>
      <c r="G337" s="2">
        <f t="shared" si="57"/>
        <v>18.946140943557573</v>
      </c>
      <c r="H337" s="24">
        <f t="shared" si="65"/>
        <v>9.337370361506728</v>
      </c>
      <c r="I337" s="5">
        <f t="shared" si="66"/>
        <v>2.3438567958927942E-11</v>
      </c>
      <c r="J337" s="16">
        <f t="shared" si="67"/>
        <v>1.524879055372034E-10</v>
      </c>
      <c r="K337" s="1" t="b">
        <f t="shared" si="68"/>
        <v>0</v>
      </c>
      <c r="L337" s="24">
        <f t="shared" si="58"/>
        <v>0</v>
      </c>
      <c r="W337" s="1">
        <f t="shared" si="69"/>
      </c>
      <c r="X337" s="24">
        <f t="shared" si="70"/>
      </c>
    </row>
    <row r="338" spans="1:24" ht="12.75">
      <c r="A338" s="25">
        <f t="shared" si="59"/>
        <v>3.1199999999999775</v>
      </c>
      <c r="B338" s="17">
        <f t="shared" si="60"/>
        <v>26.694755936419085</v>
      </c>
      <c r="C338" s="17">
        <f t="shared" si="61"/>
        <v>9.020270845454021</v>
      </c>
      <c r="D338" s="17">
        <f t="shared" si="62"/>
        <v>3.3083707185207094E-11</v>
      </c>
      <c r="E338" s="2">
        <f t="shared" si="63"/>
        <v>77.46559114731821</v>
      </c>
      <c r="F338" s="24">
        <f t="shared" si="64"/>
        <v>0.22300000000064316</v>
      </c>
      <c r="G338" s="2">
        <f t="shared" si="57"/>
        <v>18.946140943552976</v>
      </c>
      <c r="H338" s="24">
        <f t="shared" si="65"/>
        <v>9.337370361507105</v>
      </c>
      <c r="I338" s="5">
        <f t="shared" si="66"/>
        <v>2.1343124798376165E-11</v>
      </c>
      <c r="J338" s="16">
        <f t="shared" si="67"/>
        <v>1.3881707185935718E-10</v>
      </c>
      <c r="K338" s="1" t="b">
        <f t="shared" si="68"/>
        <v>0</v>
      </c>
      <c r="L338" s="24">
        <f t="shared" si="58"/>
        <v>0</v>
      </c>
      <c r="W338" s="1">
        <f t="shared" si="69"/>
      </c>
      <c r="X338" s="24">
        <f t="shared" si="70"/>
      </c>
    </row>
    <row r="339" spans="1:24" ht="12.75">
      <c r="A339" s="25">
        <f t="shared" si="59"/>
        <v>3.1299999999999772</v>
      </c>
      <c r="B339" s="17">
        <f t="shared" si="60"/>
        <v>26.784958644873626</v>
      </c>
      <c r="C339" s="17">
        <f t="shared" si="61"/>
        <v>9.020270845454352</v>
      </c>
      <c r="D339" s="17">
        <f t="shared" si="62"/>
        <v>3.013255826617451E-11</v>
      </c>
      <c r="E339" s="2">
        <f t="shared" si="63"/>
        <v>77.46559114732105</v>
      </c>
      <c r="F339" s="24">
        <f t="shared" si="64"/>
        <v>0.22300000000058556</v>
      </c>
      <c r="G339" s="2">
        <f t="shared" si="57"/>
        <v>18.946140943548777</v>
      </c>
      <c r="H339" s="24">
        <f t="shared" si="65"/>
        <v>9.337370361507448</v>
      </c>
      <c r="I339" s="5">
        <f t="shared" si="66"/>
        <v>1.9431896421169598E-11</v>
      </c>
      <c r="J339" s="16">
        <f t="shared" si="67"/>
        <v>1.26434243983762E-10</v>
      </c>
      <c r="K339" s="1" t="b">
        <f t="shared" si="68"/>
        <v>0</v>
      </c>
      <c r="L339" s="24">
        <f t="shared" si="58"/>
        <v>0</v>
      </c>
      <c r="W339" s="1">
        <f t="shared" si="69"/>
      </c>
      <c r="X339" s="24">
        <f t="shared" si="70"/>
      </c>
    </row>
    <row r="340" spans="1:24" ht="12.75">
      <c r="A340" s="25">
        <f t="shared" si="59"/>
        <v>3.139999999999977</v>
      </c>
      <c r="B340" s="17">
        <f t="shared" si="60"/>
        <v>26.87516135332817</v>
      </c>
      <c r="C340" s="17">
        <f t="shared" si="61"/>
        <v>9.020270845454654</v>
      </c>
      <c r="D340" s="17">
        <f t="shared" si="62"/>
        <v>2.7435547957489188E-11</v>
      </c>
      <c r="E340" s="2">
        <f t="shared" si="63"/>
        <v>77.46559114732364</v>
      </c>
      <c r="F340" s="24">
        <f t="shared" si="64"/>
        <v>0.22300000000053335</v>
      </c>
      <c r="G340" s="2">
        <f t="shared" si="57"/>
        <v>18.94614094354497</v>
      </c>
      <c r="H340" s="24">
        <f t="shared" si="65"/>
        <v>9.33737036150776</v>
      </c>
      <c r="I340" s="5">
        <f t="shared" si="66"/>
        <v>1.769935638380789E-11</v>
      </c>
      <c r="J340" s="16">
        <f t="shared" si="67"/>
        <v>1.151177650979375E-10</v>
      </c>
      <c r="K340" s="1" t="b">
        <f t="shared" si="68"/>
        <v>0</v>
      </c>
      <c r="L340" s="24">
        <f t="shared" si="58"/>
        <v>0</v>
      </c>
      <c r="W340" s="1">
        <f t="shared" si="69"/>
      </c>
      <c r="X340" s="24">
        <f t="shared" si="70"/>
      </c>
    </row>
    <row r="341" spans="1:24" ht="12.75">
      <c r="A341" s="25">
        <f t="shared" si="59"/>
        <v>3.149999999999977</v>
      </c>
      <c r="B341" s="17">
        <f t="shared" si="60"/>
        <v>26.96536406178272</v>
      </c>
      <c r="C341" s="17">
        <f t="shared" si="61"/>
        <v>9.020270845454927</v>
      </c>
      <c r="D341" s="17">
        <f t="shared" si="62"/>
        <v>2.4994104004153086E-11</v>
      </c>
      <c r="E341" s="2">
        <f t="shared" si="63"/>
        <v>77.46559114732598</v>
      </c>
      <c r="F341" s="24">
        <f t="shared" si="64"/>
        <v>0.2230000000004859</v>
      </c>
      <c r="G341" s="2">
        <f t="shared" si="57"/>
        <v>18.94614094354152</v>
      </c>
      <c r="H341" s="24">
        <f t="shared" si="65"/>
        <v>9.337370361508043</v>
      </c>
      <c r="I341" s="5">
        <f t="shared" si="66"/>
        <v>1.612431998620633E-11</v>
      </c>
      <c r="J341" s="16">
        <f t="shared" si="67"/>
        <v>1.0487362592654525E-10</v>
      </c>
      <c r="K341" s="1" t="b">
        <f t="shared" si="68"/>
        <v>0</v>
      </c>
      <c r="L341" s="24">
        <f t="shared" si="58"/>
        <v>0</v>
      </c>
      <c r="W341" s="1">
        <f t="shared" si="69"/>
      </c>
      <c r="X341" s="24">
        <f t="shared" si="70"/>
      </c>
    </row>
    <row r="342" spans="1:24" ht="12.75">
      <c r="A342" s="25">
        <f t="shared" si="59"/>
        <v>3.1599999999999766</v>
      </c>
      <c r="B342" s="17">
        <f t="shared" si="60"/>
        <v>27.05556677023727</v>
      </c>
      <c r="C342" s="17">
        <f t="shared" si="61"/>
        <v>9.020270845455178</v>
      </c>
      <c r="D342" s="17">
        <f t="shared" si="62"/>
        <v>2.275682758609597E-11</v>
      </c>
      <c r="E342" s="2">
        <f t="shared" si="63"/>
        <v>77.46559114732814</v>
      </c>
      <c r="F342" s="24">
        <f t="shared" si="64"/>
        <v>0.2230000000004424</v>
      </c>
      <c r="G342" s="2">
        <f t="shared" si="57"/>
        <v>18.94614094353835</v>
      </c>
      <c r="H342" s="24">
        <f t="shared" si="65"/>
        <v>9.337370361508302</v>
      </c>
      <c r="I342" s="5">
        <f t="shared" si="66"/>
        <v>1.4680997158696602E-11</v>
      </c>
      <c r="J342" s="16">
        <f t="shared" si="67"/>
        <v>9.548616038176651E-11</v>
      </c>
      <c r="K342" s="1" t="b">
        <f t="shared" si="68"/>
        <v>0</v>
      </c>
      <c r="L342" s="24">
        <f t="shared" si="58"/>
        <v>0</v>
      </c>
      <c r="W342" s="1">
        <f t="shared" si="69"/>
      </c>
      <c r="X342" s="24">
        <f t="shared" si="70"/>
      </c>
    </row>
    <row r="343" spans="1:24" ht="12.75">
      <c r="A343" s="25">
        <f t="shared" si="59"/>
        <v>3.1699999999999764</v>
      </c>
      <c r="B343" s="17">
        <f t="shared" si="60"/>
        <v>27.14576947869182</v>
      </c>
      <c r="C343" s="17">
        <f t="shared" si="61"/>
        <v>9.020270845455405</v>
      </c>
      <c r="D343" s="17">
        <f t="shared" si="62"/>
        <v>2.072514644831979E-11</v>
      </c>
      <c r="E343" s="2">
        <f t="shared" si="63"/>
        <v>77.46559114733009</v>
      </c>
      <c r="F343" s="24">
        <f t="shared" si="64"/>
        <v>0.2230000000004029</v>
      </c>
      <c r="G343" s="2">
        <f t="shared" si="57"/>
        <v>18.94614094353547</v>
      </c>
      <c r="H343" s="24">
        <f t="shared" si="65"/>
        <v>9.337370361508539</v>
      </c>
      <c r="I343" s="5">
        <f t="shared" si="66"/>
        <v>1.3370308975195426E-11</v>
      </c>
      <c r="J343" s="16">
        <f t="shared" si="67"/>
        <v>8.696135918826294E-11</v>
      </c>
      <c r="K343" s="1" t="b">
        <f t="shared" si="68"/>
        <v>0</v>
      </c>
      <c r="L343" s="24">
        <f t="shared" si="58"/>
        <v>0</v>
      </c>
      <c r="W343" s="1">
        <f t="shared" si="69"/>
      </c>
      <c r="X343" s="24">
        <f t="shared" si="70"/>
      </c>
    </row>
    <row r="344" spans="1:24" ht="12.75">
      <c r="A344" s="25">
        <f t="shared" si="59"/>
        <v>3.179999999999976</v>
      </c>
      <c r="B344" s="17">
        <f t="shared" si="60"/>
        <v>27.235972187146377</v>
      </c>
      <c r="C344" s="17">
        <f t="shared" si="61"/>
        <v>9.020270845455613</v>
      </c>
      <c r="D344" s="17">
        <f t="shared" si="62"/>
        <v>1.8876216670793326E-11</v>
      </c>
      <c r="E344" s="2">
        <f t="shared" si="63"/>
        <v>77.46559114733188</v>
      </c>
      <c r="F344" s="24">
        <f t="shared" si="64"/>
        <v>0.22300000000036677</v>
      </c>
      <c r="G344" s="2">
        <f t="shared" si="57"/>
        <v>18.94614094353284</v>
      </c>
      <c r="H344" s="24">
        <f t="shared" si="65"/>
        <v>9.337370361508754</v>
      </c>
      <c r="I344" s="5">
        <f t="shared" si="66"/>
        <v>1.2171070735618101E-11</v>
      </c>
      <c r="J344" s="16">
        <f t="shared" si="67"/>
        <v>7.920337075144835E-11</v>
      </c>
      <c r="K344" s="1" t="b">
        <f t="shared" si="68"/>
        <v>0</v>
      </c>
      <c r="L344" s="24">
        <f t="shared" si="58"/>
        <v>0</v>
      </c>
      <c r="W344" s="1">
        <f t="shared" si="69"/>
      </c>
      <c r="X344" s="24">
        <f t="shared" si="70"/>
      </c>
    </row>
    <row r="345" spans="1:24" ht="12.75">
      <c r="A345" s="25">
        <f t="shared" si="59"/>
        <v>3.189999999999976</v>
      </c>
      <c r="B345" s="17">
        <f t="shared" si="60"/>
        <v>27.326174895600936</v>
      </c>
      <c r="C345" s="17">
        <f t="shared" si="61"/>
        <v>9.020270845455801</v>
      </c>
      <c r="D345" s="17">
        <f t="shared" si="62"/>
        <v>1.719004982348927E-11</v>
      </c>
      <c r="E345" s="2">
        <f t="shared" si="63"/>
        <v>77.4655911473335</v>
      </c>
      <c r="F345" s="24">
        <f t="shared" si="64"/>
        <v>0.223000000000334</v>
      </c>
      <c r="G345" s="2">
        <f t="shared" si="57"/>
        <v>18.946140943530448</v>
      </c>
      <c r="H345" s="24">
        <f t="shared" si="65"/>
        <v>9.337370361508949</v>
      </c>
      <c r="I345" s="5">
        <f t="shared" si="66"/>
        <v>1.1083282439964629E-11</v>
      </c>
      <c r="J345" s="16">
        <f t="shared" si="67"/>
        <v>7.212832492605991E-11</v>
      </c>
      <c r="K345" s="1" t="b">
        <f t="shared" si="68"/>
        <v>0</v>
      </c>
      <c r="L345" s="24">
        <f t="shared" si="58"/>
        <v>0</v>
      </c>
      <c r="W345" s="1">
        <f t="shared" si="69"/>
      </c>
      <c r="X345" s="24">
        <f t="shared" si="70"/>
      </c>
    </row>
    <row r="346" spans="1:24" ht="12.75">
      <c r="A346" s="25">
        <f t="shared" si="59"/>
        <v>3.1999999999999758</v>
      </c>
      <c r="B346" s="17">
        <f t="shared" si="60"/>
        <v>27.416377604055494</v>
      </c>
      <c r="C346" s="17">
        <f t="shared" si="61"/>
        <v>9.020270845455974</v>
      </c>
      <c r="D346" s="17">
        <f t="shared" si="62"/>
        <v>1.5668073651409574E-11</v>
      </c>
      <c r="E346" s="2">
        <f t="shared" si="63"/>
        <v>77.46559114733498</v>
      </c>
      <c r="F346" s="24">
        <f t="shared" si="64"/>
        <v>0.2230000000003042</v>
      </c>
      <c r="G346" s="2">
        <f t="shared" si="57"/>
        <v>18.94614094352828</v>
      </c>
      <c r="H346" s="24">
        <f t="shared" si="65"/>
        <v>9.337370361509127</v>
      </c>
      <c r="I346" s="5">
        <f t="shared" si="66"/>
        <v>1.0094970127317571E-11</v>
      </c>
      <c r="J346" s="16">
        <f t="shared" si="67"/>
        <v>6.574221243675926E-11</v>
      </c>
      <c r="K346" s="1" t="b">
        <f t="shared" si="68"/>
        <v>0</v>
      </c>
      <c r="L346" s="24">
        <f t="shared" si="58"/>
        <v>0</v>
      </c>
      <c r="W346" s="1">
        <f t="shared" si="69"/>
      </c>
      <c r="X346" s="24">
        <f t="shared" si="70"/>
      </c>
    </row>
    <row r="347" spans="1:24" ht="12.75">
      <c r="A347" s="25">
        <f t="shared" si="59"/>
        <v>3.2099999999999755</v>
      </c>
      <c r="B347" s="17">
        <f t="shared" si="60"/>
        <v>27.506580312510057</v>
      </c>
      <c r="C347" s="17">
        <f t="shared" si="61"/>
        <v>9.02027084545613</v>
      </c>
      <c r="D347" s="17">
        <f t="shared" si="62"/>
        <v>1.4258889334483998E-11</v>
      </c>
      <c r="E347" s="2">
        <f t="shared" si="63"/>
        <v>77.46559114733631</v>
      </c>
      <c r="F347" s="24">
        <f t="shared" si="64"/>
        <v>0.2230000000002772</v>
      </c>
      <c r="G347" s="2">
        <f aca="true" t="shared" si="71" ref="G347:G410">($H$20-$H$19)*F347/$B$20+$H$19</f>
        <v>18.946140943526313</v>
      </c>
      <c r="H347" s="24">
        <f t="shared" si="65"/>
        <v>9.337370361509288</v>
      </c>
      <c r="I347" s="5">
        <f t="shared" si="66"/>
        <v>9.198765206343119E-12</v>
      </c>
      <c r="J347" s="16">
        <f t="shared" si="67"/>
        <v>5.982936719572761E-11</v>
      </c>
      <c r="K347" s="1" t="b">
        <f t="shared" si="68"/>
        <v>0</v>
      </c>
      <c r="L347" s="24">
        <f aca="true" t="shared" si="72" ref="L347:L410">2*PI()*$B$13*H347-C347</f>
        <v>0</v>
      </c>
      <c r="W347" s="1">
        <f t="shared" si="69"/>
      </c>
      <c r="X347" s="24">
        <f t="shared" si="70"/>
      </c>
    </row>
    <row r="348" spans="1:24" ht="12.75">
      <c r="A348" s="25">
        <f aca="true" t="shared" si="73" ref="A348:A411">A347+$B$22</f>
        <v>3.2199999999999753</v>
      </c>
      <c r="B348" s="17">
        <f aca="true" t="shared" si="74" ref="B348:B411">B347+$B$22*(C348+C347)/2</f>
        <v>27.59678302096462</v>
      </c>
      <c r="C348" s="17">
        <f aca="true" t="shared" si="75" ref="C348:C411">C347+D347*$B$22</f>
        <v>9.020270845456272</v>
      </c>
      <c r="D348" s="17">
        <f aca="true" t="shared" si="76" ref="D348:D411">IF(K348,$J$17,($B$21*$B$15*$B$14*($B$20*(1-C348*$B$15/(2*PI()*$B$13*$B$19))-$B$18)/($B$12*$B$13)))</f>
        <v>1.2992479517753519E-11</v>
      </c>
      <c r="E348" s="2">
        <f aca="true" t="shared" si="77" ref="E348:E411">IF(K348,$B$19*(1-F348/$B$20),H348*$B$15)</f>
        <v>77.46559114733753</v>
      </c>
      <c r="F348" s="24">
        <f aca="true" t="shared" si="78" ref="F348:F411">IF(K348,(I348/($B$15*$B$14)+$B$18),$B$20*(1-E348/$B$19))</f>
        <v>0.22300000000025258</v>
      </c>
      <c r="G348" s="2">
        <f t="shared" si="71"/>
        <v>18.94614094352452</v>
      </c>
      <c r="H348" s="24">
        <f aca="true" t="shared" si="79" ref="H348:H411">IF(K348,E348/$B$15,C348/(2*PI()*$B$13))</f>
        <v>9.337370361509436</v>
      </c>
      <c r="I348" s="5">
        <f aca="true" t="shared" si="80" ref="I348:I411">IF(K348,$H$17*$B$13,$B$15*$B$14*(F348-$B$18))</f>
        <v>8.381772642207107E-12</v>
      </c>
      <c r="J348" s="16">
        <f aca="true" t="shared" si="81" ref="J348:J411">$B$15*$B$14*($B$20*(1-C348*$B$15/(2*PI()*$B$13*$B$19))-$B$18)/$B$13</f>
        <v>5.451559442085923E-11</v>
      </c>
      <c r="K348" s="1" t="b">
        <f aca="true" t="shared" si="82" ref="K348:K411">J348&gt;IF(K347,$H$17,$H$16)</f>
        <v>0</v>
      </c>
      <c r="L348" s="24">
        <f t="shared" si="72"/>
        <v>0</v>
      </c>
      <c r="W348" s="1">
        <f aca="true" t="shared" si="83" ref="W348:W411">IF(OR(AND(B348&gt;=$I$6,B347&lt;$I$6),AND(B348&gt;=$I$7,B347&lt;$I$7),AND(B348&gt;=$I$8,B347&lt;$I$8),AND(B348&gt;=$I$9,B347&lt;$I$9),AND(B348&gt;=$I$10,B347&lt;$I$10),AND(B348&gt;=$I$11,B347&lt;$I$11)),INT(B348),"")</f>
      </c>
      <c r="X348" s="24">
        <f aca="true" t="shared" si="84" ref="X348:X411">IF(W348="","",(W348-B347)/(B348-B347)*$B$22+A347)</f>
      </c>
    </row>
    <row r="349" spans="1:24" ht="12.75">
      <c r="A349" s="25">
        <f t="shared" si="73"/>
        <v>3.229999999999975</v>
      </c>
      <c r="B349" s="17">
        <f t="shared" si="74"/>
        <v>27.68698572941918</v>
      </c>
      <c r="C349" s="17">
        <f t="shared" si="75"/>
        <v>9.020270845456402</v>
      </c>
      <c r="D349" s="17">
        <f t="shared" si="76"/>
        <v>1.1838861556177162E-11</v>
      </c>
      <c r="E349" s="2">
        <f t="shared" si="77"/>
        <v>77.46559114733864</v>
      </c>
      <c r="F349" s="24">
        <f t="shared" si="78"/>
        <v>0.22300000000023015</v>
      </c>
      <c r="G349" s="2">
        <f t="shared" si="71"/>
        <v>18.946140943522884</v>
      </c>
      <c r="H349" s="24">
        <f t="shared" si="79"/>
        <v>9.337370361509569</v>
      </c>
      <c r="I349" s="5">
        <f t="shared" si="80"/>
        <v>7.637544917492455E-12</v>
      </c>
      <c r="J349" s="16">
        <f t="shared" si="81"/>
        <v>4.967508889425987E-11</v>
      </c>
      <c r="K349" s="1" t="b">
        <f t="shared" si="82"/>
        <v>0</v>
      </c>
      <c r="L349" s="24">
        <f t="shared" si="72"/>
        <v>0</v>
      </c>
      <c r="W349" s="1">
        <f t="shared" si="83"/>
      </c>
      <c r="X349" s="24">
        <f t="shared" si="84"/>
      </c>
    </row>
    <row r="350" spans="1:24" ht="12.75">
      <c r="A350" s="25">
        <f t="shared" si="73"/>
        <v>3.239999999999975</v>
      </c>
      <c r="B350" s="17">
        <f t="shared" si="74"/>
        <v>27.777188437873747</v>
      </c>
      <c r="C350" s="17">
        <f t="shared" si="75"/>
        <v>9.02027084545652</v>
      </c>
      <c r="D350" s="17">
        <f t="shared" si="76"/>
        <v>1.0775191529723715E-11</v>
      </c>
      <c r="E350" s="2">
        <f t="shared" si="77"/>
        <v>77.46559114733968</v>
      </c>
      <c r="F350" s="24">
        <f t="shared" si="78"/>
        <v>0.2230000000002091</v>
      </c>
      <c r="G350" s="2">
        <f t="shared" si="71"/>
        <v>18.94614094352135</v>
      </c>
      <c r="H350" s="24">
        <f t="shared" si="79"/>
        <v>9.337370361509693</v>
      </c>
      <c r="I350" s="5">
        <f t="shared" si="80"/>
        <v>6.938449814697378E-12</v>
      </c>
      <c r="J350" s="16">
        <f t="shared" si="81"/>
        <v>4.521199902134337E-11</v>
      </c>
      <c r="K350" s="1" t="b">
        <f t="shared" si="82"/>
        <v>0</v>
      </c>
      <c r="L350" s="24">
        <f t="shared" si="72"/>
        <v>0</v>
      </c>
      <c r="W350" s="1">
        <f t="shared" si="83"/>
      </c>
      <c r="X350" s="24">
        <f t="shared" si="84"/>
      </c>
    </row>
    <row r="351" spans="1:24" ht="12.75">
      <c r="A351" s="25">
        <f t="shared" si="73"/>
        <v>3.2499999999999747</v>
      </c>
      <c r="B351" s="17">
        <f t="shared" si="74"/>
        <v>27.867391146328313</v>
      </c>
      <c r="C351" s="17">
        <f t="shared" si="75"/>
        <v>9.02027084545663</v>
      </c>
      <c r="D351" s="17">
        <f t="shared" si="76"/>
        <v>9.805752673399029E-12</v>
      </c>
      <c r="E351" s="2">
        <f t="shared" si="77"/>
        <v>77.4655911473406</v>
      </c>
      <c r="F351" s="24">
        <f t="shared" si="78"/>
        <v>0.22300000000019043</v>
      </c>
      <c r="G351" s="2">
        <f t="shared" si="71"/>
        <v>18.94614094351999</v>
      </c>
      <c r="H351" s="24">
        <f t="shared" si="79"/>
        <v>9.337370361509805</v>
      </c>
      <c r="I351" s="5">
        <f t="shared" si="80"/>
        <v>6.319488142657468E-12</v>
      </c>
      <c r="J351" s="16">
        <f t="shared" si="81"/>
        <v>4.114429697609464E-11</v>
      </c>
      <c r="K351" s="1" t="b">
        <f t="shared" si="82"/>
        <v>0</v>
      </c>
      <c r="L351" s="24">
        <f t="shared" si="72"/>
        <v>0</v>
      </c>
      <c r="W351" s="1">
        <f t="shared" si="83"/>
      </c>
      <c r="X351" s="24">
        <f t="shared" si="84"/>
      </c>
    </row>
    <row r="352" spans="1:24" ht="12.75">
      <c r="A352" s="25">
        <f t="shared" si="73"/>
        <v>3.2599999999999745</v>
      </c>
      <c r="B352" s="17">
        <f t="shared" si="74"/>
        <v>27.95759385478288</v>
      </c>
      <c r="C352" s="17">
        <f t="shared" si="75"/>
        <v>9.020270845456727</v>
      </c>
      <c r="D352" s="17">
        <f t="shared" si="76"/>
        <v>8.937683712212859E-12</v>
      </c>
      <c r="E352" s="2">
        <f t="shared" si="77"/>
        <v>77.46559114734144</v>
      </c>
      <c r="F352" s="24">
        <f t="shared" si="78"/>
        <v>0.22300000000017356</v>
      </c>
      <c r="G352" s="2">
        <f t="shared" si="71"/>
        <v>18.946140943518763</v>
      </c>
      <c r="H352" s="24">
        <f t="shared" si="79"/>
        <v>9.337370361509906</v>
      </c>
      <c r="I352" s="5">
        <f t="shared" si="80"/>
        <v>5.7594752012880265E-12</v>
      </c>
      <c r="J352" s="16">
        <f t="shared" si="81"/>
        <v>3.7501936381821846E-11</v>
      </c>
      <c r="K352" s="1" t="b">
        <f t="shared" si="82"/>
        <v>0</v>
      </c>
      <c r="L352" s="24">
        <f t="shared" si="72"/>
        <v>0</v>
      </c>
      <c r="W352" s="1">
        <f t="shared" si="83"/>
      </c>
      <c r="X352" s="24">
        <f t="shared" si="84"/>
      </c>
    </row>
    <row r="353" spans="1:24" ht="12.75">
      <c r="A353" s="25">
        <f t="shared" si="73"/>
        <v>3.2699999999999743</v>
      </c>
      <c r="B353" s="17">
        <f t="shared" si="74"/>
        <v>28.047796563237448</v>
      </c>
      <c r="C353" s="17">
        <f t="shared" si="75"/>
        <v>9.020270845456816</v>
      </c>
      <c r="D353" s="17">
        <f t="shared" si="76"/>
        <v>8.141002001124239E-12</v>
      </c>
      <c r="E353" s="2">
        <f t="shared" si="77"/>
        <v>77.46559114734221</v>
      </c>
      <c r="F353" s="24">
        <f t="shared" si="78"/>
        <v>0.22300000000015807</v>
      </c>
      <c r="G353" s="2">
        <f t="shared" si="71"/>
        <v>18.946140943517634</v>
      </c>
      <c r="H353" s="24">
        <f t="shared" si="79"/>
        <v>9.337370361509999</v>
      </c>
      <c r="I353" s="5">
        <f t="shared" si="80"/>
        <v>5.245515955754887E-12</v>
      </c>
      <c r="J353" s="16">
        <f t="shared" si="81"/>
        <v>3.41591120206307E-11</v>
      </c>
      <c r="K353" s="1" t="b">
        <f t="shared" si="82"/>
        <v>0</v>
      </c>
      <c r="L353" s="24">
        <f t="shared" si="72"/>
        <v>0</v>
      </c>
      <c r="W353" s="1">
        <f t="shared" si="83"/>
      </c>
      <c r="X353" s="24">
        <f t="shared" si="84"/>
      </c>
    </row>
    <row r="354" spans="1:24" ht="12.75">
      <c r="A354" s="25">
        <f t="shared" si="73"/>
        <v>3.279999999999974</v>
      </c>
      <c r="B354" s="17">
        <f t="shared" si="74"/>
        <v>28.137999271692017</v>
      </c>
      <c r="C354" s="17">
        <f t="shared" si="75"/>
        <v>9.020270845456897</v>
      </c>
      <c r="D354" s="17">
        <f t="shared" si="76"/>
        <v>7.405713325119505E-12</v>
      </c>
      <c r="E354" s="2">
        <f t="shared" si="77"/>
        <v>77.4655911473429</v>
      </c>
      <c r="F354" s="24">
        <f t="shared" si="78"/>
        <v>0.22300000000014397</v>
      </c>
      <c r="G354" s="2">
        <f t="shared" si="71"/>
        <v>18.946140943516607</v>
      </c>
      <c r="H354" s="24">
        <f t="shared" si="79"/>
        <v>9.337370361510082</v>
      </c>
      <c r="I354" s="5">
        <f t="shared" si="80"/>
        <v>4.777610406058051E-12</v>
      </c>
      <c r="J354" s="16">
        <f t="shared" si="81"/>
        <v>3.107388881988976E-11</v>
      </c>
      <c r="K354" s="1" t="b">
        <f t="shared" si="82"/>
        <v>0</v>
      </c>
      <c r="L354" s="24">
        <f t="shared" si="72"/>
        <v>0</v>
      </c>
      <c r="W354" s="1">
        <f t="shared" si="83"/>
      </c>
      <c r="X354" s="24">
        <f t="shared" si="84"/>
      </c>
    </row>
    <row r="355" spans="1:24" ht="12.75">
      <c r="A355" s="25">
        <f t="shared" si="73"/>
        <v>3.289999999999974</v>
      </c>
      <c r="B355" s="17">
        <f t="shared" si="74"/>
        <v>28.228201980146586</v>
      </c>
      <c r="C355" s="17">
        <f t="shared" si="75"/>
        <v>9.020270845456972</v>
      </c>
      <c r="D355" s="17">
        <f t="shared" si="76"/>
        <v>6.751806114225977E-12</v>
      </c>
      <c r="E355" s="2">
        <f t="shared" si="77"/>
        <v>77.46559114734355</v>
      </c>
      <c r="F355" s="24">
        <f t="shared" si="78"/>
        <v>0.22300000000013107</v>
      </c>
      <c r="G355" s="2">
        <f t="shared" si="71"/>
        <v>18.946140943515665</v>
      </c>
      <c r="H355" s="24">
        <f t="shared" si="79"/>
        <v>9.33737036151016</v>
      </c>
      <c r="I355" s="5">
        <f t="shared" si="80"/>
        <v>4.349311034780435E-12</v>
      </c>
      <c r="J355" s="16">
        <f t="shared" si="81"/>
        <v>2.8330136924861904E-11</v>
      </c>
      <c r="K355" s="1" t="b">
        <f t="shared" si="82"/>
        <v>0</v>
      </c>
      <c r="L355" s="24">
        <f t="shared" si="72"/>
        <v>0</v>
      </c>
      <c r="W355" s="1">
        <f t="shared" si="83"/>
      </c>
      <c r="X355" s="24">
        <f t="shared" si="84"/>
      </c>
    </row>
    <row r="356" spans="1:24" ht="12.75">
      <c r="A356" s="25">
        <f t="shared" si="73"/>
        <v>3.2999999999999736</v>
      </c>
      <c r="B356" s="17">
        <f t="shared" si="74"/>
        <v>28.318404688601156</v>
      </c>
      <c r="C356" s="17">
        <f t="shared" si="75"/>
        <v>9.02027084545704</v>
      </c>
      <c r="D356" s="17">
        <f t="shared" si="76"/>
        <v>6.137875763387075E-12</v>
      </c>
      <c r="E356" s="2">
        <f t="shared" si="77"/>
        <v>77.46559114734413</v>
      </c>
      <c r="F356" s="24">
        <f t="shared" si="78"/>
        <v>0.22300000000011913</v>
      </c>
      <c r="G356" s="2">
        <f t="shared" si="71"/>
        <v>18.946140943514795</v>
      </c>
      <c r="H356" s="24">
        <f t="shared" si="79"/>
        <v>9.33737036151023</v>
      </c>
      <c r="I356" s="5">
        <f t="shared" si="80"/>
        <v>3.953249250588231E-12</v>
      </c>
      <c r="J356" s="16">
        <f t="shared" si="81"/>
        <v>2.5754125320359763E-11</v>
      </c>
      <c r="K356" s="1" t="b">
        <f t="shared" si="82"/>
        <v>0</v>
      </c>
      <c r="L356" s="24">
        <f t="shared" si="72"/>
        <v>0</v>
      </c>
      <c r="W356" s="1">
        <f t="shared" si="83"/>
      </c>
      <c r="X356" s="24">
        <f t="shared" si="84"/>
      </c>
    </row>
    <row r="357" spans="1:24" ht="12.75">
      <c r="A357" s="25">
        <f t="shared" si="73"/>
        <v>3.3099999999999734</v>
      </c>
      <c r="B357" s="17">
        <f t="shared" si="74"/>
        <v>28.408607397055725</v>
      </c>
      <c r="C357" s="17">
        <f t="shared" si="75"/>
        <v>9.020270845457102</v>
      </c>
      <c r="D357" s="17">
        <f t="shared" si="76"/>
        <v>5.586766192634013E-12</v>
      </c>
      <c r="E357" s="2">
        <f t="shared" si="77"/>
        <v>77.46559114734465</v>
      </c>
      <c r="F357" s="24">
        <f t="shared" si="78"/>
        <v>0.2230000000001086</v>
      </c>
      <c r="G357" s="2">
        <f t="shared" si="71"/>
        <v>18.94614094351403</v>
      </c>
      <c r="H357" s="24">
        <f t="shared" si="79"/>
        <v>9.337370361510294</v>
      </c>
      <c r="I357" s="5">
        <f t="shared" si="80"/>
        <v>3.604162236149056E-12</v>
      </c>
      <c r="J357" s="16">
        <f t="shared" si="81"/>
        <v>2.344170560096947E-11</v>
      </c>
      <c r="K357" s="1" t="b">
        <f t="shared" si="82"/>
        <v>0</v>
      </c>
      <c r="L357" s="24">
        <f t="shared" si="72"/>
        <v>0</v>
      </c>
      <c r="W357" s="1">
        <f t="shared" si="83"/>
      </c>
      <c r="X357" s="24">
        <f t="shared" si="84"/>
      </c>
    </row>
    <row r="358" spans="1:24" ht="12.75">
      <c r="A358" s="25">
        <f t="shared" si="73"/>
        <v>3.319999999999973</v>
      </c>
      <c r="B358" s="17">
        <f t="shared" si="74"/>
        <v>28.498810105510298</v>
      </c>
      <c r="C358" s="17">
        <f t="shared" si="75"/>
        <v>9.020270845457157</v>
      </c>
      <c r="D358" s="17">
        <f t="shared" si="76"/>
        <v>5.097049656964842E-12</v>
      </c>
      <c r="E358" s="2">
        <f t="shared" si="77"/>
        <v>77.46559114734512</v>
      </c>
      <c r="F358" s="24">
        <f t="shared" si="78"/>
        <v>0.2230000000000991</v>
      </c>
      <c r="G358" s="2">
        <f t="shared" si="71"/>
        <v>18.946140943513335</v>
      </c>
      <c r="H358" s="24">
        <f t="shared" si="79"/>
        <v>9.33737036151035</v>
      </c>
      <c r="I358" s="5">
        <f t="shared" si="80"/>
        <v>3.288233882712019E-12</v>
      </c>
      <c r="J358" s="16">
        <f t="shared" si="81"/>
        <v>2.1386887042029392E-11</v>
      </c>
      <c r="K358" s="1" t="b">
        <f t="shared" si="82"/>
        <v>0</v>
      </c>
      <c r="L358" s="24">
        <f t="shared" si="72"/>
        <v>0</v>
      </c>
      <c r="W358" s="1">
        <f t="shared" si="83"/>
      </c>
      <c r="X358" s="24">
        <f t="shared" si="84"/>
      </c>
    </row>
    <row r="359" spans="1:24" ht="12.75">
      <c r="A359" s="25">
        <f t="shared" si="73"/>
        <v>3.329999999999973</v>
      </c>
      <c r="B359" s="17">
        <f t="shared" si="74"/>
        <v>28.58901281396487</v>
      </c>
      <c r="C359" s="17">
        <f t="shared" si="75"/>
        <v>9.020270845457208</v>
      </c>
      <c r="D359" s="17">
        <f t="shared" si="76"/>
        <v>4.6373157663366404E-12</v>
      </c>
      <c r="E359" s="2">
        <f t="shared" si="77"/>
        <v>77.46559114734556</v>
      </c>
      <c r="F359" s="24">
        <f t="shared" si="78"/>
        <v>0.22300000000009015</v>
      </c>
      <c r="G359" s="2">
        <f t="shared" si="71"/>
        <v>18.946140943512688</v>
      </c>
      <c r="H359" s="24">
        <f t="shared" si="79"/>
        <v>9.337370361510404</v>
      </c>
      <c r="I359" s="5">
        <f t="shared" si="80"/>
        <v>2.991648081526229E-12</v>
      </c>
      <c r="J359" s="16">
        <f t="shared" si="81"/>
        <v>1.9457873700983605E-11</v>
      </c>
      <c r="K359" s="1" t="b">
        <f t="shared" si="82"/>
        <v>0</v>
      </c>
      <c r="L359" s="24">
        <f t="shared" si="72"/>
        <v>0</v>
      </c>
      <c r="W359" s="1">
        <f t="shared" si="83"/>
      </c>
      <c r="X359" s="24">
        <f t="shared" si="84"/>
      </c>
    </row>
    <row r="360" spans="1:24" ht="12.75">
      <c r="A360" s="25">
        <f t="shared" si="73"/>
        <v>3.3399999999999728</v>
      </c>
      <c r="B360" s="17">
        <f t="shared" si="74"/>
        <v>28.679215522419444</v>
      </c>
      <c r="C360" s="17">
        <f t="shared" si="75"/>
        <v>9.020270845457254</v>
      </c>
      <c r="D360" s="17">
        <f t="shared" si="76"/>
        <v>4.228980695778673E-12</v>
      </c>
      <c r="E360" s="2">
        <f t="shared" si="77"/>
        <v>77.46559114734596</v>
      </c>
      <c r="F360" s="24">
        <f t="shared" si="78"/>
        <v>0.22300000000008222</v>
      </c>
      <c r="G360" s="2">
        <f t="shared" si="71"/>
        <v>18.946140943512106</v>
      </c>
      <c r="H360" s="24">
        <f t="shared" si="79"/>
        <v>9.337370361510452</v>
      </c>
      <c r="I360" s="5">
        <f t="shared" si="80"/>
        <v>2.728220941342577E-12</v>
      </c>
      <c r="J360" s="16">
        <f t="shared" si="81"/>
        <v>1.7744526447756598E-11</v>
      </c>
      <c r="K360" s="1" t="b">
        <f t="shared" si="82"/>
        <v>0</v>
      </c>
      <c r="L360" s="24">
        <f t="shared" si="72"/>
        <v>0</v>
      </c>
      <c r="W360" s="1">
        <f t="shared" si="83"/>
      </c>
      <c r="X360" s="24">
        <f t="shared" si="84"/>
      </c>
    </row>
    <row r="361" spans="1:24" ht="12.75">
      <c r="A361" s="25">
        <f t="shared" si="73"/>
        <v>3.3499999999999726</v>
      </c>
      <c r="B361" s="17">
        <f t="shared" si="74"/>
        <v>28.769418230874017</v>
      </c>
      <c r="C361" s="17">
        <f t="shared" si="75"/>
        <v>9.020270845457297</v>
      </c>
      <c r="D361" s="17">
        <f t="shared" si="76"/>
        <v>3.840634055248018E-12</v>
      </c>
      <c r="E361" s="2">
        <f t="shared" si="77"/>
        <v>77.46559114734633</v>
      </c>
      <c r="F361" s="24">
        <f t="shared" si="78"/>
        <v>0.22300000000007467</v>
      </c>
      <c r="G361" s="2">
        <f t="shared" si="71"/>
        <v>18.94614094351156</v>
      </c>
      <c r="H361" s="24">
        <f t="shared" si="79"/>
        <v>9.337370361510496</v>
      </c>
      <c r="I361" s="5">
        <f t="shared" si="80"/>
        <v>2.47768883599309E-12</v>
      </c>
      <c r="J361" s="16">
        <f t="shared" si="81"/>
        <v>1.6115049339792457E-11</v>
      </c>
      <c r="K361" s="1" t="b">
        <f t="shared" si="82"/>
        <v>0</v>
      </c>
      <c r="L361" s="24">
        <f t="shared" si="72"/>
        <v>0</v>
      </c>
      <c r="W361" s="1">
        <f t="shared" si="83"/>
      </c>
      <c r="X361" s="24">
        <f t="shared" si="84"/>
      </c>
    </row>
    <row r="362" spans="1:24" ht="12.75">
      <c r="A362" s="25">
        <f t="shared" si="73"/>
        <v>3.3599999999999723</v>
      </c>
      <c r="B362" s="17">
        <f t="shared" si="74"/>
        <v>28.85962093932859</v>
      </c>
      <c r="C362" s="17">
        <f t="shared" si="75"/>
        <v>9.020270845457336</v>
      </c>
      <c r="D362" s="17">
        <f t="shared" si="76"/>
        <v>3.4936920197739405E-12</v>
      </c>
      <c r="E362" s="2">
        <f t="shared" si="77"/>
        <v>77.46559114734667</v>
      </c>
      <c r="F362" s="24">
        <f t="shared" si="78"/>
        <v>0.22300000000006792</v>
      </c>
      <c r="G362" s="2">
        <f t="shared" si="71"/>
        <v>18.946140943511065</v>
      </c>
      <c r="H362" s="24">
        <f t="shared" si="79"/>
        <v>9.337370361510537</v>
      </c>
      <c r="I362" s="5">
        <f t="shared" si="80"/>
        <v>2.2538678742286585E-12</v>
      </c>
      <c r="J362" s="16">
        <f t="shared" si="81"/>
        <v>1.4659303247015666E-11</v>
      </c>
      <c r="K362" s="1" t="b">
        <f t="shared" si="82"/>
        <v>0</v>
      </c>
      <c r="L362" s="24">
        <f t="shared" si="72"/>
        <v>0</v>
      </c>
      <c r="W362" s="1">
        <f t="shared" si="83"/>
      </c>
      <c r="X362" s="24">
        <f t="shared" si="84"/>
      </c>
    </row>
    <row r="363" spans="1:24" ht="12.75">
      <c r="A363" s="25">
        <f t="shared" si="73"/>
        <v>3.369999999999972</v>
      </c>
      <c r="B363" s="17">
        <f t="shared" si="74"/>
        <v>28.949823647783163</v>
      </c>
      <c r="C363" s="17">
        <f t="shared" si="75"/>
        <v>9.020270845457372</v>
      </c>
      <c r="D363" s="17">
        <f t="shared" si="76"/>
        <v>3.166738414327176E-12</v>
      </c>
      <c r="E363" s="2">
        <f t="shared" si="77"/>
        <v>77.46559114734698</v>
      </c>
      <c r="F363" s="24">
        <f t="shared" si="78"/>
        <v>0.22300000000006157</v>
      </c>
      <c r="G363" s="2">
        <f t="shared" si="71"/>
        <v>18.946140943510603</v>
      </c>
      <c r="H363" s="24">
        <f t="shared" si="79"/>
        <v>9.337370361510574</v>
      </c>
      <c r="I363" s="5">
        <f t="shared" si="80"/>
        <v>2.0429419472983915E-12</v>
      </c>
      <c r="J363" s="16">
        <f t="shared" si="81"/>
        <v>1.3287427299501733E-11</v>
      </c>
      <c r="K363" s="1" t="b">
        <f t="shared" si="82"/>
        <v>0</v>
      </c>
      <c r="L363" s="24">
        <f t="shared" si="72"/>
        <v>0</v>
      </c>
      <c r="W363" s="1">
        <f t="shared" si="83"/>
      </c>
      <c r="X363" s="24">
        <f t="shared" si="84"/>
      </c>
    </row>
    <row r="364" spans="1:24" ht="12.75">
      <c r="A364" s="25">
        <f t="shared" si="73"/>
        <v>3.379999999999972</v>
      </c>
      <c r="B364" s="17">
        <f t="shared" si="74"/>
        <v>29.040026356237735</v>
      </c>
      <c r="C364" s="17">
        <f t="shared" si="75"/>
        <v>9.020270845457404</v>
      </c>
      <c r="D364" s="17">
        <f t="shared" si="76"/>
        <v>2.8897558839486948E-12</v>
      </c>
      <c r="E364" s="2">
        <f t="shared" si="77"/>
        <v>77.46559114734725</v>
      </c>
      <c r="F364" s="24">
        <f t="shared" si="78"/>
        <v>0.223000000000056</v>
      </c>
      <c r="G364" s="2">
        <f t="shared" si="71"/>
        <v>18.946140943510194</v>
      </c>
      <c r="H364" s="24">
        <f t="shared" si="79"/>
        <v>9.337370361510606</v>
      </c>
      <c r="I364" s="5">
        <f t="shared" si="80"/>
        <v>1.8578060900364543E-12</v>
      </c>
      <c r="J364" s="16">
        <f t="shared" si="81"/>
        <v>1.2125226715144957E-11</v>
      </c>
      <c r="K364" s="1" t="b">
        <f t="shared" si="82"/>
        <v>0</v>
      </c>
      <c r="L364" s="24">
        <f t="shared" si="72"/>
        <v>0</v>
      </c>
      <c r="W364" s="1">
        <f t="shared" si="83"/>
      </c>
      <c r="X364" s="24">
        <f t="shared" si="84"/>
      </c>
    </row>
    <row r="365" spans="1:24" ht="12.75">
      <c r="A365" s="25">
        <f t="shared" si="73"/>
        <v>3.3899999999999717</v>
      </c>
      <c r="B365" s="17">
        <f t="shared" si="74"/>
        <v>29.13022906469231</v>
      </c>
      <c r="C365" s="17">
        <f t="shared" si="75"/>
        <v>9.020270845457432</v>
      </c>
      <c r="D365" s="17">
        <f t="shared" si="76"/>
        <v>2.635617273601428E-12</v>
      </c>
      <c r="E365" s="2">
        <f t="shared" si="77"/>
        <v>77.4655911473475</v>
      </c>
      <c r="F365" s="24">
        <f t="shared" si="78"/>
        <v>0.22300000000005124</v>
      </c>
      <c r="G365" s="2">
        <f t="shared" si="71"/>
        <v>18.94614094350985</v>
      </c>
      <c r="H365" s="24">
        <f t="shared" si="79"/>
        <v>9.337370361510636</v>
      </c>
      <c r="I365" s="5">
        <f t="shared" si="80"/>
        <v>1.7003024502762989E-12</v>
      </c>
      <c r="J365" s="16">
        <f t="shared" si="81"/>
        <v>1.1058877725374302E-11</v>
      </c>
      <c r="K365" s="1" t="b">
        <f t="shared" si="82"/>
        <v>0</v>
      </c>
      <c r="L365" s="24">
        <f t="shared" si="72"/>
        <v>0</v>
      </c>
      <c r="W365" s="1">
        <f t="shared" si="83"/>
      </c>
      <c r="X365" s="24">
        <f t="shared" si="84"/>
      </c>
    </row>
    <row r="366" spans="1:24" ht="12.75">
      <c r="A366" s="25">
        <f t="shared" si="73"/>
        <v>3.3999999999999715</v>
      </c>
      <c r="B366" s="17">
        <f t="shared" si="74"/>
        <v>29.22043177314688</v>
      </c>
      <c r="C366" s="17">
        <f t="shared" si="75"/>
        <v>9.020270845457459</v>
      </c>
      <c r="D366" s="17">
        <f t="shared" si="76"/>
        <v>2.41003356329318E-12</v>
      </c>
      <c r="E366" s="2">
        <f t="shared" si="77"/>
        <v>77.46559114734772</v>
      </c>
      <c r="F366" s="24">
        <f t="shared" si="78"/>
        <v>0.22300000000004666</v>
      </c>
      <c r="G366" s="2">
        <f t="shared" si="71"/>
        <v>18.946140943509516</v>
      </c>
      <c r="H366" s="24">
        <f t="shared" si="79"/>
        <v>9.337370361510663</v>
      </c>
      <c r="I366" s="5">
        <f t="shared" si="80"/>
        <v>1.5483252540164997E-12</v>
      </c>
      <c r="J366" s="16">
        <f t="shared" si="81"/>
        <v>1.0112343228836306E-11</v>
      </c>
      <c r="K366" s="1" t="b">
        <f t="shared" si="82"/>
        <v>0</v>
      </c>
      <c r="L366" s="24">
        <f t="shared" si="72"/>
        <v>0</v>
      </c>
      <c r="W366" s="1">
        <f t="shared" si="83"/>
      </c>
      <c r="X366" s="24">
        <f t="shared" si="84"/>
      </c>
    </row>
    <row r="367" spans="1:24" ht="12.75">
      <c r="A367" s="25">
        <f t="shared" si="73"/>
        <v>3.4099999999999713</v>
      </c>
      <c r="B367" s="17">
        <f t="shared" si="74"/>
        <v>29.310634481601458</v>
      </c>
      <c r="C367" s="17">
        <f t="shared" si="75"/>
        <v>9.020270845457484</v>
      </c>
      <c r="D367" s="17">
        <f t="shared" si="76"/>
        <v>2.1758833829732268E-12</v>
      </c>
      <c r="E367" s="2">
        <f t="shared" si="77"/>
        <v>77.46559114734794</v>
      </c>
      <c r="F367" s="24">
        <f t="shared" si="78"/>
        <v>0.2230000000000423</v>
      </c>
      <c r="G367" s="2">
        <f t="shared" si="71"/>
        <v>18.9461409435092</v>
      </c>
      <c r="H367" s="24">
        <f t="shared" si="79"/>
        <v>9.33737036151069</v>
      </c>
      <c r="I367" s="5">
        <f t="shared" si="80"/>
        <v>1.403716649090509E-12</v>
      </c>
      <c r="J367" s="16">
        <f t="shared" si="81"/>
        <v>9.129864384328513E-12</v>
      </c>
      <c r="K367" s="1" t="b">
        <f t="shared" si="82"/>
        <v>0</v>
      </c>
      <c r="L367" s="24">
        <f t="shared" si="72"/>
        <v>0</v>
      </c>
      <c r="W367" s="1">
        <f t="shared" si="83"/>
      </c>
      <c r="X367" s="24">
        <f t="shared" si="84"/>
      </c>
    </row>
    <row r="368" spans="1:24" ht="12.75">
      <c r="A368" s="25">
        <f t="shared" si="73"/>
        <v>3.419999999999971</v>
      </c>
      <c r="B368" s="17">
        <f t="shared" si="74"/>
        <v>29.400837190056034</v>
      </c>
      <c r="C368" s="17">
        <f t="shared" si="75"/>
        <v>9.020270845457505</v>
      </c>
      <c r="D368" s="17">
        <f t="shared" si="76"/>
        <v>1.991704277721556E-12</v>
      </c>
      <c r="E368" s="2">
        <f t="shared" si="77"/>
        <v>77.46559114734812</v>
      </c>
      <c r="F368" s="24">
        <f t="shared" si="78"/>
        <v>0.22300000000003853</v>
      </c>
      <c r="G368" s="2">
        <f t="shared" si="71"/>
        <v>18.946140943508926</v>
      </c>
      <c r="H368" s="24">
        <f t="shared" si="79"/>
        <v>9.337370361510711</v>
      </c>
      <c r="I368" s="5">
        <f t="shared" si="80"/>
        <v>1.2784505964157654E-12</v>
      </c>
      <c r="J368" s="16">
        <f t="shared" si="81"/>
        <v>8.357060902977872E-12</v>
      </c>
      <c r="K368" s="1" t="b">
        <f t="shared" si="82"/>
        <v>0</v>
      </c>
      <c r="L368" s="24">
        <f t="shared" si="72"/>
        <v>0</v>
      </c>
      <c r="W368" s="1">
        <f t="shared" si="83"/>
      </c>
      <c r="X368" s="24">
        <f t="shared" si="84"/>
      </c>
    </row>
    <row r="369" spans="1:24" ht="12.75">
      <c r="A369" s="25">
        <f t="shared" si="73"/>
        <v>3.429999999999971</v>
      </c>
      <c r="B369" s="17">
        <f t="shared" si="74"/>
        <v>29.49103989851061</v>
      </c>
      <c r="C369" s="17">
        <f t="shared" si="75"/>
        <v>9.020270845457524</v>
      </c>
      <c r="D369" s="17">
        <f t="shared" si="76"/>
        <v>1.8075251724698852E-12</v>
      </c>
      <c r="E369" s="2">
        <f t="shared" si="77"/>
        <v>77.46559114734829</v>
      </c>
      <c r="F369" s="24">
        <f t="shared" si="78"/>
        <v>0.22300000000003514</v>
      </c>
      <c r="G369" s="2">
        <f t="shared" si="71"/>
        <v>18.946140943508677</v>
      </c>
      <c r="H369" s="24">
        <f t="shared" si="79"/>
        <v>9.337370361510732</v>
      </c>
      <c r="I369" s="5">
        <f t="shared" si="80"/>
        <v>1.1660795785751867E-12</v>
      </c>
      <c r="J369" s="16">
        <f t="shared" si="81"/>
        <v>7.58425742162723E-12</v>
      </c>
      <c r="K369" s="1" t="b">
        <f t="shared" si="82"/>
        <v>0</v>
      </c>
      <c r="L369" s="24">
        <f t="shared" si="72"/>
        <v>0</v>
      </c>
      <c r="W369" s="1">
        <f t="shared" si="83"/>
      </c>
      <c r="X369" s="24">
        <f t="shared" si="84"/>
      </c>
    </row>
    <row r="370" spans="1:24" ht="12.75">
      <c r="A370" s="25">
        <f t="shared" si="73"/>
        <v>3.4399999999999706</v>
      </c>
      <c r="B370" s="17">
        <f t="shared" si="74"/>
        <v>29.581242606965187</v>
      </c>
      <c r="C370" s="17">
        <f t="shared" si="75"/>
        <v>9.020270845457542</v>
      </c>
      <c r="D370" s="17">
        <f t="shared" si="76"/>
        <v>1.654756457261135E-12</v>
      </c>
      <c r="E370" s="2">
        <f t="shared" si="77"/>
        <v>77.46559114734845</v>
      </c>
      <c r="F370" s="24">
        <f t="shared" si="78"/>
        <v>0.22300000000003198</v>
      </c>
      <c r="G370" s="2">
        <f t="shared" si="71"/>
        <v>18.946140943508446</v>
      </c>
      <c r="H370" s="24">
        <f t="shared" si="79"/>
        <v>9.33737036151075</v>
      </c>
      <c r="I370" s="5">
        <f t="shared" si="80"/>
        <v>1.0610771520684161E-12</v>
      </c>
      <c r="J370" s="16">
        <f t="shared" si="81"/>
        <v>6.943249882832511E-12</v>
      </c>
      <c r="K370" s="1" t="b">
        <f t="shared" si="82"/>
        <v>0</v>
      </c>
      <c r="L370" s="24">
        <f t="shared" si="72"/>
        <v>0</v>
      </c>
      <c r="W370" s="1">
        <f t="shared" si="83"/>
      </c>
      <c r="X370" s="24">
        <f t="shared" si="84"/>
      </c>
    </row>
    <row r="371" spans="1:24" ht="12.75">
      <c r="A371" s="25">
        <f t="shared" si="73"/>
        <v>3.4499999999999704</v>
      </c>
      <c r="B371" s="17">
        <f t="shared" si="74"/>
        <v>29.671445315419763</v>
      </c>
      <c r="C371" s="17">
        <f t="shared" si="75"/>
        <v>9.020270845457558</v>
      </c>
      <c r="D371" s="17">
        <f t="shared" si="76"/>
        <v>1.5219761720796978E-12</v>
      </c>
      <c r="E371" s="2">
        <f t="shared" si="77"/>
        <v>77.46559114734858</v>
      </c>
      <c r="F371" s="24">
        <f t="shared" si="78"/>
        <v>0.2230000000000294</v>
      </c>
      <c r="G371" s="2">
        <f t="shared" si="71"/>
        <v>18.946140943508258</v>
      </c>
      <c r="H371" s="24">
        <f t="shared" si="79"/>
        <v>9.337370361510766</v>
      </c>
      <c r="I371" s="5">
        <f t="shared" si="80"/>
        <v>9.75417277812893E-13</v>
      </c>
      <c r="J371" s="16">
        <f t="shared" si="81"/>
        <v>6.386112489300654E-12</v>
      </c>
      <c r="K371" s="1" t="b">
        <f t="shared" si="82"/>
        <v>0</v>
      </c>
      <c r="L371" s="24">
        <f t="shared" si="72"/>
        <v>0</v>
      </c>
      <c r="W371" s="1">
        <f t="shared" si="83"/>
      </c>
      <c r="X371" s="24">
        <f t="shared" si="84"/>
      </c>
    </row>
    <row r="372" spans="1:24" ht="12.75">
      <c r="A372" s="25">
        <f t="shared" si="73"/>
        <v>3.45999999999997</v>
      </c>
      <c r="B372" s="17">
        <f t="shared" si="74"/>
        <v>29.76164802387434</v>
      </c>
      <c r="C372" s="17">
        <f t="shared" si="75"/>
        <v>9.020270845457574</v>
      </c>
      <c r="D372" s="17">
        <f t="shared" si="76"/>
        <v>1.3677797118689968E-12</v>
      </c>
      <c r="E372" s="2">
        <f t="shared" si="77"/>
        <v>77.46559114734872</v>
      </c>
      <c r="F372" s="24">
        <f t="shared" si="78"/>
        <v>0.2230000000000264</v>
      </c>
      <c r="G372" s="2">
        <f t="shared" si="71"/>
        <v>18.94614094350804</v>
      </c>
      <c r="H372" s="24">
        <f t="shared" si="79"/>
        <v>9.337370361510784</v>
      </c>
      <c r="I372" s="5">
        <f t="shared" si="80"/>
        <v>8.75941294806479E-13</v>
      </c>
      <c r="J372" s="16">
        <f t="shared" si="81"/>
        <v>5.739114225844302E-12</v>
      </c>
      <c r="K372" s="1" t="b">
        <f t="shared" si="82"/>
        <v>0</v>
      </c>
      <c r="L372" s="24">
        <f t="shared" si="72"/>
        <v>0</v>
      </c>
      <c r="W372" s="1">
        <f t="shared" si="83"/>
      </c>
      <c r="X372" s="24">
        <f t="shared" si="84"/>
      </c>
    </row>
    <row r="373" spans="1:24" ht="12.75">
      <c r="A373" s="25">
        <f t="shared" si="73"/>
        <v>3.46999999999997</v>
      </c>
      <c r="B373" s="17">
        <f t="shared" si="74"/>
        <v>29.851850732328916</v>
      </c>
      <c r="C373" s="17">
        <f t="shared" si="75"/>
        <v>9.020270845457588</v>
      </c>
      <c r="D373" s="17">
        <f t="shared" si="76"/>
        <v>1.2464213867031672E-12</v>
      </c>
      <c r="E373" s="2">
        <f t="shared" si="77"/>
        <v>77.46559114734885</v>
      </c>
      <c r="F373" s="24">
        <f t="shared" si="78"/>
        <v>0.22300000000002382</v>
      </c>
      <c r="G373" s="2">
        <f t="shared" si="71"/>
        <v>18.946140943507853</v>
      </c>
      <c r="H373" s="24">
        <f t="shared" si="79"/>
        <v>9.337370361510798</v>
      </c>
      <c r="I373" s="5">
        <f t="shared" si="80"/>
        <v>7.902814205509558E-13</v>
      </c>
      <c r="J373" s="16">
        <f t="shared" si="81"/>
        <v>5.229902629605507E-12</v>
      </c>
      <c r="K373" s="1" t="b">
        <f t="shared" si="82"/>
        <v>0</v>
      </c>
      <c r="L373" s="24">
        <f t="shared" si="72"/>
        <v>0</v>
      </c>
      <c r="W373" s="1">
        <f t="shared" si="83"/>
      </c>
      <c r="X373" s="24">
        <f t="shared" si="84"/>
      </c>
    </row>
    <row r="374" spans="1:24" ht="12.75">
      <c r="A374" s="25">
        <f t="shared" si="73"/>
        <v>3.47999999999997</v>
      </c>
      <c r="B374" s="17">
        <f t="shared" si="74"/>
        <v>29.942053440783493</v>
      </c>
      <c r="C374" s="17">
        <f t="shared" si="75"/>
        <v>9.0202708454576</v>
      </c>
      <c r="D374" s="17">
        <f t="shared" si="76"/>
        <v>1.1336295315490432E-12</v>
      </c>
      <c r="E374" s="2">
        <f t="shared" si="77"/>
        <v>77.46559114734895</v>
      </c>
      <c r="F374" s="24">
        <f t="shared" si="78"/>
        <v>0.22300000000002185</v>
      </c>
      <c r="G374" s="2">
        <f t="shared" si="71"/>
        <v>18.946140943507707</v>
      </c>
      <c r="H374" s="24">
        <f t="shared" si="79"/>
        <v>9.33737036151081</v>
      </c>
      <c r="I374" s="5">
        <f t="shared" si="80"/>
        <v>7.248851724634059E-13</v>
      </c>
      <c r="J374" s="16">
        <f t="shared" si="81"/>
        <v>4.756635381336509E-12</v>
      </c>
      <c r="K374" s="1" t="b">
        <f t="shared" si="82"/>
        <v>0</v>
      </c>
      <c r="L374" s="24">
        <f t="shared" si="72"/>
        <v>0</v>
      </c>
      <c r="W374" s="1">
        <f t="shared" si="83"/>
      </c>
      <c r="X374" s="24">
        <f t="shared" si="84"/>
      </c>
    </row>
    <row r="375" spans="1:24" ht="12.75">
      <c r="A375" s="25">
        <f t="shared" si="73"/>
        <v>3.4899999999999696</v>
      </c>
      <c r="B375" s="17">
        <f t="shared" si="74"/>
        <v>30.03225614923807</v>
      </c>
      <c r="C375" s="17">
        <f t="shared" si="75"/>
        <v>9.020270845457611</v>
      </c>
      <c r="D375" s="17">
        <f t="shared" si="76"/>
        <v>1.0308318914085759E-12</v>
      </c>
      <c r="E375" s="2">
        <f t="shared" si="77"/>
        <v>77.46559114734903</v>
      </c>
      <c r="F375" s="24">
        <f t="shared" si="78"/>
        <v>0.22300000000002027</v>
      </c>
      <c r="G375" s="2">
        <f t="shared" si="71"/>
        <v>18.946140943507594</v>
      </c>
      <c r="H375" s="24">
        <f t="shared" si="79"/>
        <v>9.337370361510821</v>
      </c>
      <c r="I375" s="5">
        <f t="shared" si="80"/>
        <v>6.723839592100207E-13</v>
      </c>
      <c r="J375" s="16">
        <f t="shared" si="81"/>
        <v>4.325303205698942E-12</v>
      </c>
      <c r="K375" s="1" t="b">
        <f t="shared" si="82"/>
        <v>0</v>
      </c>
      <c r="L375" s="24">
        <f t="shared" si="72"/>
        <v>0</v>
      </c>
      <c r="W375" s="1">
        <f t="shared" si="83"/>
        <v>30</v>
      </c>
      <c r="X375" s="24">
        <f t="shared" si="84"/>
        <v>3.4864240376158344</v>
      </c>
    </row>
    <row r="376" spans="1:24" ht="12.75">
      <c r="A376" s="25">
        <f t="shared" si="73"/>
        <v>3.4999999999999694</v>
      </c>
      <c r="B376" s="17">
        <f t="shared" si="74"/>
        <v>30.122458857692646</v>
      </c>
      <c r="C376" s="17">
        <f t="shared" si="75"/>
        <v>9.020270845457622</v>
      </c>
      <c r="D376" s="17">
        <f t="shared" si="76"/>
        <v>9.394562112837159E-13</v>
      </c>
      <c r="E376" s="2">
        <f t="shared" si="77"/>
        <v>77.46559114734913</v>
      </c>
      <c r="F376" s="24">
        <f t="shared" si="78"/>
        <v>0.22300000000001807</v>
      </c>
      <c r="G376" s="2">
        <f t="shared" si="71"/>
        <v>18.946140943507434</v>
      </c>
      <c r="H376" s="24">
        <f t="shared" si="79"/>
        <v>9.337370361510834</v>
      </c>
      <c r="I376" s="5">
        <f t="shared" si="80"/>
        <v>5.996191197886623E-13</v>
      </c>
      <c r="J376" s="16">
        <f t="shared" si="81"/>
        <v>3.941896827354437E-12</v>
      </c>
      <c r="K376" s="1" t="b">
        <f t="shared" si="82"/>
        <v>0</v>
      </c>
      <c r="L376" s="24">
        <f t="shared" si="72"/>
        <v>0</v>
      </c>
      <c r="W376" s="1">
        <f t="shared" si="83"/>
      </c>
      <c r="X376" s="24">
        <f t="shared" si="84"/>
      </c>
    </row>
    <row r="377" spans="1:24" ht="12.75">
      <c r="A377" s="25">
        <f t="shared" si="73"/>
        <v>3.509999999999969</v>
      </c>
      <c r="B377" s="17">
        <f t="shared" si="74"/>
        <v>30.212661566147222</v>
      </c>
      <c r="C377" s="17">
        <f t="shared" si="75"/>
        <v>9.020270845457631</v>
      </c>
      <c r="D377" s="17">
        <f t="shared" si="76"/>
        <v>8.580747461725126E-13</v>
      </c>
      <c r="E377" s="2">
        <f t="shared" si="77"/>
        <v>77.4655911473492</v>
      </c>
      <c r="F377" s="24">
        <f t="shared" si="78"/>
        <v>0.22300000000001668</v>
      </c>
      <c r="G377" s="2">
        <f t="shared" si="71"/>
        <v>18.946140943507334</v>
      </c>
      <c r="H377" s="24">
        <f t="shared" si="79"/>
        <v>9.337370361510843</v>
      </c>
      <c r="I377" s="5">
        <f t="shared" si="80"/>
        <v>5.535654239523595E-13</v>
      </c>
      <c r="J377" s="16">
        <f t="shared" si="81"/>
        <v>3.600425521641363E-12</v>
      </c>
      <c r="K377" s="1" t="b">
        <f t="shared" si="82"/>
        <v>0</v>
      </c>
      <c r="L377" s="24">
        <f t="shared" si="72"/>
        <v>0</v>
      </c>
      <c r="W377" s="1">
        <f t="shared" si="83"/>
      </c>
      <c r="X377" s="24">
        <f t="shared" si="84"/>
      </c>
    </row>
    <row r="378" spans="1:24" ht="12.75">
      <c r="A378" s="25">
        <f t="shared" si="73"/>
        <v>3.519999999999969</v>
      </c>
      <c r="B378" s="17">
        <f t="shared" si="74"/>
        <v>30.3028642746018</v>
      </c>
      <c r="C378" s="17">
        <f t="shared" si="75"/>
        <v>9.02027084545764</v>
      </c>
      <c r="D378" s="17">
        <f t="shared" si="76"/>
        <v>7.866874960749658E-13</v>
      </c>
      <c r="E378" s="2">
        <f t="shared" si="77"/>
        <v>77.46559114734929</v>
      </c>
      <c r="F378" s="24">
        <f t="shared" si="78"/>
        <v>0.22300000000001488</v>
      </c>
      <c r="G378" s="2">
        <f t="shared" si="71"/>
        <v>18.946140943507203</v>
      </c>
      <c r="H378" s="24">
        <f t="shared" si="79"/>
        <v>9.337370361510851</v>
      </c>
      <c r="I378" s="5">
        <f t="shared" si="80"/>
        <v>4.936956193651659E-13</v>
      </c>
      <c r="J378" s="16">
        <f t="shared" si="81"/>
        <v>3.3008892885597186E-12</v>
      </c>
      <c r="K378" s="1" t="b">
        <f t="shared" si="82"/>
        <v>0</v>
      </c>
      <c r="L378" s="24">
        <f t="shared" si="72"/>
        <v>0</v>
      </c>
      <c r="W378" s="1">
        <f t="shared" si="83"/>
      </c>
      <c r="X378" s="24">
        <f t="shared" si="84"/>
      </c>
    </row>
    <row r="379" spans="1:24" ht="12.75">
      <c r="A379" s="25">
        <f t="shared" si="73"/>
        <v>3.5299999999999687</v>
      </c>
      <c r="B379" s="17">
        <f t="shared" si="74"/>
        <v>30.393066983056375</v>
      </c>
      <c r="C379" s="17">
        <f t="shared" si="75"/>
        <v>9.020270845457647</v>
      </c>
      <c r="D379" s="17">
        <f t="shared" si="76"/>
        <v>7.252944609910756E-13</v>
      </c>
      <c r="E379" s="2">
        <f t="shared" si="77"/>
        <v>77.46559114734934</v>
      </c>
      <c r="F379" s="24">
        <f t="shared" si="78"/>
        <v>0.2230000000000139</v>
      </c>
      <c r="G379" s="2">
        <f t="shared" si="71"/>
        <v>18.94614094350713</v>
      </c>
      <c r="H379" s="24">
        <f t="shared" si="79"/>
        <v>9.337370361510859</v>
      </c>
      <c r="I379" s="5">
        <f t="shared" si="80"/>
        <v>4.614580322797539E-13</v>
      </c>
      <c r="J379" s="16">
        <f t="shared" si="81"/>
        <v>3.0432881281095046E-12</v>
      </c>
      <c r="K379" s="1" t="b">
        <f t="shared" si="82"/>
        <v>0</v>
      </c>
      <c r="L379" s="24">
        <f t="shared" si="72"/>
        <v>0</v>
      </c>
      <c r="W379" s="1">
        <f t="shared" si="83"/>
      </c>
      <c r="X379" s="24">
        <f t="shared" si="84"/>
      </c>
    </row>
    <row r="380" spans="1:24" ht="12.75">
      <c r="A380" s="25">
        <f t="shared" si="73"/>
        <v>3.5399999999999685</v>
      </c>
      <c r="B380" s="17">
        <f t="shared" si="74"/>
        <v>30.48326969151095</v>
      </c>
      <c r="C380" s="17">
        <f t="shared" si="75"/>
        <v>9.020270845457654</v>
      </c>
      <c r="D380" s="17">
        <f t="shared" si="76"/>
        <v>6.639014259071853E-13</v>
      </c>
      <c r="E380" s="2">
        <f t="shared" si="77"/>
        <v>77.4655911473494</v>
      </c>
      <c r="F380" s="24">
        <f t="shared" si="78"/>
        <v>0.22300000000001272</v>
      </c>
      <c r="G380" s="2">
        <f t="shared" si="71"/>
        <v>18.946140943507043</v>
      </c>
      <c r="H380" s="24">
        <f t="shared" si="79"/>
        <v>9.337370361510866</v>
      </c>
      <c r="I380" s="5">
        <f t="shared" si="80"/>
        <v>4.2185185386053353E-13</v>
      </c>
      <c r="J380" s="16">
        <f t="shared" si="81"/>
        <v>2.7856869676592906E-12</v>
      </c>
      <c r="K380" s="1" t="b">
        <f t="shared" si="82"/>
        <v>0</v>
      </c>
      <c r="L380" s="24">
        <f t="shared" si="72"/>
        <v>0</v>
      </c>
      <c r="W380" s="1">
        <f t="shared" si="83"/>
      </c>
      <c r="X380" s="24">
        <f t="shared" si="84"/>
      </c>
    </row>
    <row r="381" spans="1:24" ht="12.75">
      <c r="A381" s="25">
        <f t="shared" si="73"/>
        <v>3.5499999999999683</v>
      </c>
      <c r="B381" s="17">
        <f t="shared" si="74"/>
        <v>30.573472399965528</v>
      </c>
      <c r="C381" s="17">
        <f t="shared" si="75"/>
        <v>9.020270845457661</v>
      </c>
      <c r="D381" s="17">
        <f t="shared" si="76"/>
        <v>5.825199607959819E-13</v>
      </c>
      <c r="E381" s="2">
        <f t="shared" si="77"/>
        <v>77.46559114734946</v>
      </c>
      <c r="F381" s="24">
        <f t="shared" si="78"/>
        <v>0.22300000000001152</v>
      </c>
      <c r="G381" s="2">
        <f t="shared" si="71"/>
        <v>18.946140943506958</v>
      </c>
      <c r="H381" s="24">
        <f t="shared" si="79"/>
        <v>9.337370361510873</v>
      </c>
      <c r="I381" s="5">
        <f t="shared" si="80"/>
        <v>3.822456754413131E-13</v>
      </c>
      <c r="J381" s="16">
        <f t="shared" si="81"/>
        <v>2.444215661946216E-12</v>
      </c>
      <c r="K381" s="1" t="b">
        <f t="shared" si="82"/>
        <v>0</v>
      </c>
      <c r="L381" s="24">
        <f t="shared" si="72"/>
        <v>0</v>
      </c>
      <c r="W381" s="1">
        <f t="shared" si="83"/>
      </c>
      <c r="X381" s="24">
        <f t="shared" si="84"/>
      </c>
    </row>
    <row r="382" spans="1:24" ht="12.75">
      <c r="A382" s="25">
        <f t="shared" si="73"/>
        <v>3.559999999999968</v>
      </c>
      <c r="B382" s="17">
        <f t="shared" si="74"/>
        <v>30.663675108420104</v>
      </c>
      <c r="C382" s="17">
        <f t="shared" si="75"/>
        <v>9.020270845457667</v>
      </c>
      <c r="D382" s="17">
        <f t="shared" si="76"/>
        <v>5.411153557394048E-13</v>
      </c>
      <c r="E382" s="2">
        <f t="shared" si="77"/>
        <v>77.4655911473495</v>
      </c>
      <c r="F382" s="24">
        <f t="shared" si="78"/>
        <v>0.22300000000001072</v>
      </c>
      <c r="G382" s="2">
        <f t="shared" si="71"/>
        <v>18.946140943506897</v>
      </c>
      <c r="H382" s="24">
        <f t="shared" si="79"/>
        <v>9.337370361510878</v>
      </c>
      <c r="I382" s="5">
        <f t="shared" si="80"/>
        <v>3.555345318562575E-13</v>
      </c>
      <c r="J382" s="16">
        <f t="shared" si="81"/>
        <v>2.2704846467588625E-12</v>
      </c>
      <c r="K382" s="1" t="b">
        <f t="shared" si="82"/>
        <v>0</v>
      </c>
      <c r="L382" s="24">
        <f t="shared" si="72"/>
        <v>0</v>
      </c>
      <c r="W382" s="1">
        <f t="shared" si="83"/>
      </c>
      <c r="X382" s="24">
        <f t="shared" si="84"/>
      </c>
    </row>
    <row r="383" spans="1:24" ht="12.75">
      <c r="A383" s="25">
        <f t="shared" si="73"/>
        <v>3.569999999999968</v>
      </c>
      <c r="B383" s="17">
        <f t="shared" si="74"/>
        <v>30.75387781687468</v>
      </c>
      <c r="C383" s="17">
        <f t="shared" si="75"/>
        <v>9.020270845457672</v>
      </c>
      <c r="D383" s="17">
        <f t="shared" si="76"/>
        <v>4.897165356691711E-13</v>
      </c>
      <c r="E383" s="2">
        <f t="shared" si="77"/>
        <v>77.46559114734956</v>
      </c>
      <c r="F383" s="24">
        <f t="shared" si="78"/>
        <v>0.22300000000000952</v>
      </c>
      <c r="G383" s="2">
        <f t="shared" si="71"/>
        <v>18.946140943506812</v>
      </c>
      <c r="H383" s="24">
        <f t="shared" si="79"/>
        <v>9.337370361510885</v>
      </c>
      <c r="I383" s="5">
        <f t="shared" si="80"/>
        <v>3.1592835343703713E-13</v>
      </c>
      <c r="J383" s="16">
        <f t="shared" si="81"/>
        <v>2.054818558940079E-12</v>
      </c>
      <c r="K383" s="1" t="b">
        <f t="shared" si="82"/>
        <v>0</v>
      </c>
      <c r="L383" s="24">
        <f t="shared" si="72"/>
        <v>0</v>
      </c>
      <c r="W383" s="1">
        <f t="shared" si="83"/>
      </c>
      <c r="X383" s="24">
        <f t="shared" si="84"/>
      </c>
    </row>
    <row r="384" spans="1:24" ht="12.75">
      <c r="A384" s="25">
        <f t="shared" si="73"/>
        <v>3.5799999999999677</v>
      </c>
      <c r="B384" s="17">
        <f t="shared" si="74"/>
        <v>30.844080525329257</v>
      </c>
      <c r="C384" s="17">
        <f t="shared" si="75"/>
        <v>9.020270845457677</v>
      </c>
      <c r="D384" s="17">
        <f t="shared" si="76"/>
        <v>4.497396756145449E-13</v>
      </c>
      <c r="E384" s="2">
        <f t="shared" si="77"/>
        <v>77.4655911473496</v>
      </c>
      <c r="F384" s="24">
        <f t="shared" si="78"/>
        <v>0.22300000000000875</v>
      </c>
      <c r="G384" s="2">
        <f t="shared" si="71"/>
        <v>18.946140943506755</v>
      </c>
      <c r="H384" s="24">
        <f t="shared" si="79"/>
        <v>9.33737036151089</v>
      </c>
      <c r="I384" s="5">
        <f t="shared" si="80"/>
        <v>2.9013828376870754E-13</v>
      </c>
      <c r="J384" s="16">
        <f t="shared" si="81"/>
        <v>1.8870782684143582E-12</v>
      </c>
      <c r="K384" s="1" t="b">
        <f t="shared" si="82"/>
        <v>0</v>
      </c>
      <c r="L384" s="24">
        <f t="shared" si="72"/>
        <v>0</v>
      </c>
      <c r="W384" s="1">
        <f t="shared" si="83"/>
      </c>
      <c r="X384" s="24">
        <f t="shared" si="84"/>
      </c>
    </row>
    <row r="385" spans="1:24" ht="12.75">
      <c r="A385" s="25">
        <f t="shared" si="73"/>
        <v>3.5899999999999674</v>
      </c>
      <c r="B385" s="17">
        <f t="shared" si="74"/>
        <v>30.934283233783834</v>
      </c>
      <c r="C385" s="17">
        <f t="shared" si="75"/>
        <v>9.020270845457683</v>
      </c>
      <c r="D385" s="17">
        <f t="shared" si="76"/>
        <v>3.9834085554431117E-13</v>
      </c>
      <c r="E385" s="2">
        <f t="shared" si="77"/>
        <v>77.46559114734966</v>
      </c>
      <c r="F385" s="24">
        <f t="shared" si="78"/>
        <v>0.22300000000000755</v>
      </c>
      <c r="G385" s="2">
        <f t="shared" si="71"/>
        <v>18.946140943506666</v>
      </c>
      <c r="H385" s="24">
        <f t="shared" si="79"/>
        <v>9.337370361510896</v>
      </c>
      <c r="I385" s="5">
        <f t="shared" si="80"/>
        <v>2.505321053494872E-13</v>
      </c>
      <c r="J385" s="16">
        <f t="shared" si="81"/>
        <v>1.6714121805955744E-12</v>
      </c>
      <c r="K385" s="1" t="b">
        <f t="shared" si="82"/>
        <v>0</v>
      </c>
      <c r="L385" s="24">
        <f t="shared" si="72"/>
        <v>0</v>
      </c>
      <c r="W385" s="1">
        <f t="shared" si="83"/>
      </c>
      <c r="X385" s="24">
        <f t="shared" si="84"/>
      </c>
    </row>
    <row r="386" spans="1:24" ht="12.75">
      <c r="A386" s="25">
        <f t="shared" si="73"/>
        <v>3.5999999999999672</v>
      </c>
      <c r="B386" s="17">
        <f t="shared" si="74"/>
        <v>31.02448594223841</v>
      </c>
      <c r="C386" s="17">
        <f t="shared" si="75"/>
        <v>9.020270845457686</v>
      </c>
      <c r="D386" s="17">
        <f t="shared" si="76"/>
        <v>3.669304655013906E-13</v>
      </c>
      <c r="E386" s="2">
        <f t="shared" si="77"/>
        <v>77.46559114734968</v>
      </c>
      <c r="F386" s="24">
        <f t="shared" si="78"/>
        <v>0.22300000000000694</v>
      </c>
      <c r="G386" s="2">
        <f t="shared" si="71"/>
        <v>18.946140943506624</v>
      </c>
      <c r="H386" s="24">
        <f t="shared" si="79"/>
        <v>9.3373703615109</v>
      </c>
      <c r="I386" s="5">
        <f t="shared" si="80"/>
        <v>2.3026847918151393E-13</v>
      </c>
      <c r="J386" s="16">
        <f t="shared" si="81"/>
        <v>1.5396162380396508E-12</v>
      </c>
      <c r="K386" s="1" t="b">
        <f t="shared" si="82"/>
        <v>0</v>
      </c>
      <c r="L386" s="24">
        <f t="shared" si="72"/>
        <v>0</v>
      </c>
      <c r="W386" s="1">
        <f t="shared" si="83"/>
      </c>
      <c r="X386" s="24">
        <f t="shared" si="84"/>
      </c>
    </row>
    <row r="387" spans="1:24" ht="12.75">
      <c r="A387" s="25">
        <f t="shared" si="73"/>
        <v>3.609999999999967</v>
      </c>
      <c r="B387" s="17">
        <f t="shared" si="74"/>
        <v>31.114688650692987</v>
      </c>
      <c r="C387" s="17">
        <f t="shared" si="75"/>
        <v>9.02027084545769</v>
      </c>
      <c r="D387" s="17">
        <f t="shared" si="76"/>
        <v>3.3694782046042093E-13</v>
      </c>
      <c r="E387" s="2">
        <f t="shared" si="77"/>
        <v>77.46559114734971</v>
      </c>
      <c r="F387" s="24">
        <f t="shared" si="78"/>
        <v>0.22300000000000636</v>
      </c>
      <c r="G387" s="2">
        <f t="shared" si="71"/>
        <v>18.94614094350658</v>
      </c>
      <c r="H387" s="24">
        <f t="shared" si="79"/>
        <v>9.337370361510903</v>
      </c>
      <c r="I387" s="5">
        <f t="shared" si="80"/>
        <v>2.1092592693026676E-13</v>
      </c>
      <c r="J387" s="16">
        <f t="shared" si="81"/>
        <v>1.4138110201453604E-12</v>
      </c>
      <c r="K387" s="1" t="b">
        <f t="shared" si="82"/>
        <v>0</v>
      </c>
      <c r="L387" s="24">
        <f t="shared" si="72"/>
        <v>0</v>
      </c>
      <c r="W387" s="1">
        <f t="shared" si="83"/>
      </c>
      <c r="X387" s="24">
        <f t="shared" si="84"/>
      </c>
    </row>
    <row r="388" spans="1:24" ht="12.75">
      <c r="A388" s="25">
        <f t="shared" si="73"/>
        <v>3.619999999999967</v>
      </c>
      <c r="B388" s="17">
        <f t="shared" si="74"/>
        <v>31.204891359147563</v>
      </c>
      <c r="C388" s="17">
        <f t="shared" si="75"/>
        <v>9.020270845457693</v>
      </c>
      <c r="D388" s="17">
        <f t="shared" si="76"/>
        <v>3.0553743041750033E-13</v>
      </c>
      <c r="E388" s="2">
        <f t="shared" si="77"/>
        <v>77.46559114734974</v>
      </c>
      <c r="F388" s="24">
        <f t="shared" si="78"/>
        <v>0.22300000000000575</v>
      </c>
      <c r="G388" s="2">
        <f t="shared" si="71"/>
        <v>18.94614094350654</v>
      </c>
      <c r="H388" s="24">
        <f t="shared" si="79"/>
        <v>9.337370361510906</v>
      </c>
      <c r="I388" s="5">
        <f t="shared" si="80"/>
        <v>1.9066230076229354E-13</v>
      </c>
      <c r="J388" s="16">
        <f t="shared" si="81"/>
        <v>1.282015077589437E-12</v>
      </c>
      <c r="K388" s="1" t="b">
        <f t="shared" si="82"/>
        <v>0</v>
      </c>
      <c r="L388" s="24">
        <f t="shared" si="72"/>
        <v>0</v>
      </c>
      <c r="W388" s="1">
        <f t="shared" si="83"/>
      </c>
      <c r="X388" s="24">
        <f t="shared" si="84"/>
      </c>
    </row>
    <row r="389" spans="1:24" ht="12.75">
      <c r="A389" s="25">
        <f t="shared" si="73"/>
        <v>3.6299999999999666</v>
      </c>
      <c r="B389" s="17">
        <f t="shared" si="74"/>
        <v>31.29509406760214</v>
      </c>
      <c r="C389" s="17">
        <f t="shared" si="75"/>
        <v>9.020270845457697</v>
      </c>
      <c r="D389" s="17">
        <f t="shared" si="76"/>
        <v>2.755547853765307E-13</v>
      </c>
      <c r="E389" s="2">
        <f t="shared" si="77"/>
        <v>77.46559114734977</v>
      </c>
      <c r="F389" s="24">
        <f t="shared" si="78"/>
        <v>0.22300000000000517</v>
      </c>
      <c r="G389" s="2">
        <f t="shared" si="71"/>
        <v>18.946140943506496</v>
      </c>
      <c r="H389" s="24">
        <f t="shared" si="79"/>
        <v>9.33737036151091</v>
      </c>
      <c r="I389" s="5">
        <f t="shared" si="80"/>
        <v>1.7131974851104638E-13</v>
      </c>
      <c r="J389" s="16">
        <f t="shared" si="81"/>
        <v>1.1562098596951464E-12</v>
      </c>
      <c r="K389" s="1" t="b">
        <f t="shared" si="82"/>
        <v>0</v>
      </c>
      <c r="L389" s="24">
        <f t="shared" si="72"/>
        <v>0</v>
      </c>
      <c r="W389" s="1">
        <f t="shared" si="83"/>
      </c>
      <c r="X389" s="24">
        <f t="shared" si="84"/>
      </c>
    </row>
    <row r="390" spans="1:24" ht="12.75">
      <c r="A390" s="25">
        <f t="shared" si="73"/>
        <v>3.6399999999999664</v>
      </c>
      <c r="B390" s="17">
        <f t="shared" si="74"/>
        <v>31.385296776056716</v>
      </c>
      <c r="C390" s="17">
        <f t="shared" si="75"/>
        <v>9.0202708454577</v>
      </c>
      <c r="D390" s="17">
        <f t="shared" si="76"/>
        <v>2.45572140335561E-13</v>
      </c>
      <c r="E390" s="2">
        <f t="shared" si="77"/>
        <v>77.4655911473498</v>
      </c>
      <c r="F390" s="24">
        <f t="shared" si="78"/>
        <v>0.22300000000000456</v>
      </c>
      <c r="G390" s="2">
        <f t="shared" si="71"/>
        <v>18.94614094350645</v>
      </c>
      <c r="H390" s="24">
        <f t="shared" si="79"/>
        <v>9.337370361510914</v>
      </c>
      <c r="I390" s="5">
        <f t="shared" si="80"/>
        <v>1.5105612234307315E-13</v>
      </c>
      <c r="J390" s="16">
        <f t="shared" si="81"/>
        <v>1.030404641800856E-12</v>
      </c>
      <c r="K390" s="1" t="b">
        <f t="shared" si="82"/>
        <v>0</v>
      </c>
      <c r="L390" s="24">
        <f t="shared" si="72"/>
        <v>0</v>
      </c>
      <c r="W390" s="1">
        <f t="shared" si="83"/>
      </c>
      <c r="X390" s="24">
        <f t="shared" si="84"/>
      </c>
    </row>
    <row r="391" spans="1:24" ht="12.75">
      <c r="A391" s="25">
        <f t="shared" si="73"/>
        <v>3.649999999999966</v>
      </c>
      <c r="B391" s="17">
        <f t="shared" si="74"/>
        <v>31.475499484511293</v>
      </c>
      <c r="C391" s="17">
        <f t="shared" si="75"/>
        <v>9.020270845457702</v>
      </c>
      <c r="D391" s="17">
        <f t="shared" si="76"/>
        <v>2.3415018031995356E-13</v>
      </c>
      <c r="E391" s="2">
        <f t="shared" si="77"/>
        <v>77.46559114734981</v>
      </c>
      <c r="F391" s="24">
        <f t="shared" si="78"/>
        <v>0.22300000000000436</v>
      </c>
      <c r="G391" s="2">
        <f t="shared" si="71"/>
        <v>18.946140943506435</v>
      </c>
      <c r="H391" s="24">
        <f t="shared" si="79"/>
        <v>9.337370361510915</v>
      </c>
      <c r="I391" s="5">
        <f t="shared" si="80"/>
        <v>1.4460860492599076E-13</v>
      </c>
      <c r="J391" s="16">
        <f t="shared" si="81"/>
        <v>9.82478844507793E-13</v>
      </c>
      <c r="K391" s="1" t="b">
        <f t="shared" si="82"/>
        <v>0</v>
      </c>
      <c r="L391" s="24">
        <f t="shared" si="72"/>
        <v>0</v>
      </c>
      <c r="W391" s="1">
        <f t="shared" si="83"/>
      </c>
      <c r="X391" s="24">
        <f t="shared" si="84"/>
      </c>
    </row>
    <row r="392" spans="1:24" ht="12.75">
      <c r="A392" s="25">
        <f t="shared" si="73"/>
        <v>3.659999999999966</v>
      </c>
      <c r="B392" s="17">
        <f t="shared" si="74"/>
        <v>31.56570219296587</v>
      </c>
      <c r="C392" s="17">
        <f t="shared" si="75"/>
        <v>9.020270845457704</v>
      </c>
      <c r="D392" s="17">
        <f t="shared" si="76"/>
        <v>2.0416753527898385E-13</v>
      </c>
      <c r="E392" s="2">
        <f t="shared" si="77"/>
        <v>77.46559114734983</v>
      </c>
      <c r="F392" s="24">
        <f t="shared" si="78"/>
        <v>0.22300000000000417</v>
      </c>
      <c r="G392" s="2">
        <f t="shared" si="71"/>
        <v>18.94614094350642</v>
      </c>
      <c r="H392" s="24">
        <f t="shared" si="79"/>
        <v>9.337370361510917</v>
      </c>
      <c r="I392" s="5">
        <f t="shared" si="80"/>
        <v>1.3816108750890836E-13</v>
      </c>
      <c r="J392" s="16">
        <f t="shared" si="81"/>
        <v>8.566736266135022E-13</v>
      </c>
      <c r="K392" s="1" t="b">
        <f t="shared" si="82"/>
        <v>0</v>
      </c>
      <c r="L392" s="24">
        <f t="shared" si="72"/>
        <v>0</v>
      </c>
      <c r="W392" s="1">
        <f t="shared" si="83"/>
      </c>
      <c r="X392" s="24">
        <f t="shared" si="84"/>
      </c>
    </row>
    <row r="393" spans="1:24" ht="12.75">
      <c r="A393" s="25">
        <f t="shared" si="73"/>
        <v>3.6699999999999657</v>
      </c>
      <c r="B393" s="17">
        <f t="shared" si="74"/>
        <v>31.655904901420445</v>
      </c>
      <c r="C393" s="17">
        <f t="shared" si="75"/>
        <v>9.020270845457706</v>
      </c>
      <c r="D393" s="17">
        <f t="shared" si="76"/>
        <v>1.8417910525167074E-13</v>
      </c>
      <c r="E393" s="2">
        <f t="shared" si="77"/>
        <v>77.46559114734984</v>
      </c>
      <c r="F393" s="24">
        <f t="shared" si="78"/>
        <v>0.22300000000000378</v>
      </c>
      <c r="G393" s="2">
        <f t="shared" si="71"/>
        <v>18.946140943506393</v>
      </c>
      <c r="H393" s="24">
        <f t="shared" si="79"/>
        <v>9.337370361510919</v>
      </c>
      <c r="I393" s="5">
        <f t="shared" si="80"/>
        <v>1.252660526747436E-13</v>
      </c>
      <c r="J393" s="16">
        <f t="shared" si="81"/>
        <v>7.728034813506419E-13</v>
      </c>
      <c r="K393" s="1" t="b">
        <f t="shared" si="82"/>
        <v>0</v>
      </c>
      <c r="L393" s="24">
        <f t="shared" si="72"/>
        <v>0</v>
      </c>
      <c r="W393" s="1">
        <f t="shared" si="83"/>
      </c>
      <c r="X393" s="24">
        <f t="shared" si="84"/>
      </c>
    </row>
    <row r="394" spans="1:24" ht="12.75">
      <c r="A394" s="25">
        <f t="shared" si="73"/>
        <v>3.6799999999999655</v>
      </c>
      <c r="B394" s="17">
        <f t="shared" si="74"/>
        <v>31.746107609875022</v>
      </c>
      <c r="C394" s="17">
        <f t="shared" si="75"/>
        <v>9.020270845457707</v>
      </c>
      <c r="D394" s="17">
        <f t="shared" si="76"/>
        <v>1.7275714523606327E-13</v>
      </c>
      <c r="E394" s="2">
        <f t="shared" si="77"/>
        <v>77.46559114734985</v>
      </c>
      <c r="F394" s="24">
        <f t="shared" si="78"/>
        <v>0.22300000000000358</v>
      </c>
      <c r="G394" s="2">
        <f t="shared" si="71"/>
        <v>18.94614094350638</v>
      </c>
      <c r="H394" s="24">
        <f t="shared" si="79"/>
        <v>9.33737036151092</v>
      </c>
      <c r="I394" s="5">
        <f t="shared" si="80"/>
        <v>1.188185352576612E-13</v>
      </c>
      <c r="J394" s="16">
        <f t="shared" si="81"/>
        <v>7.248776840575788E-13</v>
      </c>
      <c r="K394" s="1" t="b">
        <f t="shared" si="82"/>
        <v>0</v>
      </c>
      <c r="L394" s="24">
        <f t="shared" si="72"/>
        <v>0</v>
      </c>
      <c r="W394" s="1">
        <f t="shared" si="83"/>
      </c>
      <c r="X394" s="24">
        <f t="shared" si="84"/>
      </c>
    </row>
    <row r="395" spans="1:24" ht="12.75">
      <c r="A395" s="25">
        <f t="shared" si="73"/>
        <v>3.6899999999999653</v>
      </c>
      <c r="B395" s="17">
        <f t="shared" si="74"/>
        <v>31.8363103183296</v>
      </c>
      <c r="C395" s="17">
        <f t="shared" si="75"/>
        <v>9.02027084545771</v>
      </c>
      <c r="D395" s="17">
        <f t="shared" si="76"/>
        <v>1.5276871520875016E-13</v>
      </c>
      <c r="E395" s="2">
        <f t="shared" si="77"/>
        <v>77.46559114734987</v>
      </c>
      <c r="F395" s="24">
        <f t="shared" si="78"/>
        <v>0.22300000000000317</v>
      </c>
      <c r="G395" s="2">
        <f t="shared" si="71"/>
        <v>18.946140943506347</v>
      </c>
      <c r="H395" s="24">
        <f t="shared" si="79"/>
        <v>9.337370361510922</v>
      </c>
      <c r="I395" s="5">
        <f t="shared" si="80"/>
        <v>1.0500242650677035E-13</v>
      </c>
      <c r="J395" s="16">
        <f t="shared" si="81"/>
        <v>6.410075387947185E-13</v>
      </c>
      <c r="K395" s="1" t="b">
        <f t="shared" si="82"/>
        <v>0</v>
      </c>
      <c r="L395" s="24">
        <f t="shared" si="72"/>
        <v>0</v>
      </c>
      <c r="W395" s="1">
        <f t="shared" si="83"/>
      </c>
      <c r="X395" s="24">
        <f t="shared" si="84"/>
      </c>
    </row>
    <row r="396" spans="1:24" ht="12.75">
      <c r="A396" s="25">
        <f t="shared" si="73"/>
        <v>3.699999999999965</v>
      </c>
      <c r="B396" s="17">
        <f t="shared" si="74"/>
        <v>31.926513026784175</v>
      </c>
      <c r="C396" s="17">
        <f t="shared" si="75"/>
        <v>9.020270845457711</v>
      </c>
      <c r="D396" s="17">
        <f t="shared" si="76"/>
        <v>1.427745001950936E-13</v>
      </c>
      <c r="E396" s="2">
        <f t="shared" si="77"/>
        <v>77.46559114734988</v>
      </c>
      <c r="F396" s="24">
        <f t="shared" si="78"/>
        <v>0.22300000000000297</v>
      </c>
      <c r="G396" s="2">
        <f t="shared" si="71"/>
        <v>18.946140943506336</v>
      </c>
      <c r="H396" s="24">
        <f t="shared" si="79"/>
        <v>9.337370361510924</v>
      </c>
      <c r="I396" s="5">
        <f t="shared" si="80"/>
        <v>9.855490908968797E-14</v>
      </c>
      <c r="J396" s="16">
        <f t="shared" si="81"/>
        <v>5.990724661632883E-13</v>
      </c>
      <c r="K396" s="1" t="b">
        <f t="shared" si="82"/>
        <v>0</v>
      </c>
      <c r="L396" s="24">
        <f t="shared" si="72"/>
        <v>0</v>
      </c>
      <c r="W396" s="1">
        <f t="shared" si="83"/>
      </c>
      <c r="X396" s="24">
        <f t="shared" si="84"/>
      </c>
    </row>
    <row r="397" spans="1:24" ht="12.75">
      <c r="A397" s="25">
        <f t="shared" si="73"/>
        <v>3.709999999999965</v>
      </c>
      <c r="B397" s="17">
        <f t="shared" si="74"/>
        <v>32.016715735238755</v>
      </c>
      <c r="C397" s="17">
        <f t="shared" si="75"/>
        <v>9.020270845457713</v>
      </c>
      <c r="D397" s="17">
        <f t="shared" si="76"/>
        <v>1.227860701677805E-13</v>
      </c>
      <c r="E397" s="2">
        <f t="shared" si="77"/>
        <v>77.4655911473499</v>
      </c>
      <c r="F397" s="24">
        <f t="shared" si="78"/>
        <v>0.22300000000000259</v>
      </c>
      <c r="G397" s="2">
        <f t="shared" si="71"/>
        <v>18.946140943506308</v>
      </c>
      <c r="H397" s="24">
        <f t="shared" si="79"/>
        <v>9.337370361510926</v>
      </c>
      <c r="I397" s="5">
        <f t="shared" si="80"/>
        <v>8.565987425552319E-14</v>
      </c>
      <c r="J397" s="16">
        <f t="shared" si="81"/>
        <v>5.15202320900428E-13</v>
      </c>
      <c r="K397" s="1" t="b">
        <f t="shared" si="82"/>
        <v>0</v>
      </c>
      <c r="L397" s="24">
        <f t="shared" si="72"/>
        <v>0</v>
      </c>
      <c r="W397" s="1">
        <f t="shared" si="83"/>
      </c>
      <c r="X397" s="24">
        <f t="shared" si="84"/>
      </c>
    </row>
    <row r="398" spans="1:24" ht="12.75">
      <c r="A398" s="25">
        <f t="shared" si="73"/>
        <v>3.7199999999999647</v>
      </c>
      <c r="B398" s="17">
        <f t="shared" si="74"/>
        <v>32.10691844369333</v>
      </c>
      <c r="C398" s="17">
        <f t="shared" si="75"/>
        <v>9.020270845457715</v>
      </c>
      <c r="D398" s="17">
        <f t="shared" si="76"/>
        <v>1.1279185515412395E-13</v>
      </c>
      <c r="E398" s="2">
        <f t="shared" si="77"/>
        <v>77.46559114734991</v>
      </c>
      <c r="F398" s="24">
        <f t="shared" si="78"/>
        <v>0.2230000000000024</v>
      </c>
      <c r="G398" s="2">
        <f t="shared" si="71"/>
        <v>18.946140943506293</v>
      </c>
      <c r="H398" s="24">
        <f t="shared" si="79"/>
        <v>9.337370361510928</v>
      </c>
      <c r="I398" s="5">
        <f t="shared" si="80"/>
        <v>7.921235683844079E-14</v>
      </c>
      <c r="J398" s="16">
        <f t="shared" si="81"/>
        <v>4.732672482689977E-13</v>
      </c>
      <c r="K398" s="1" t="b">
        <f t="shared" si="82"/>
        <v>0</v>
      </c>
      <c r="L398" s="24">
        <f t="shared" si="72"/>
        <v>0</v>
      </c>
      <c r="W398" s="1">
        <f t="shared" si="83"/>
      </c>
      <c r="X398" s="24">
        <f t="shared" si="84"/>
      </c>
    </row>
    <row r="399" spans="1:24" ht="12.75">
      <c r="A399" s="25">
        <f t="shared" si="73"/>
        <v>3.7299999999999645</v>
      </c>
      <c r="B399" s="17">
        <f t="shared" si="74"/>
        <v>32.19712115214791</v>
      </c>
      <c r="C399" s="17">
        <f t="shared" si="75"/>
        <v>9.020270845457716</v>
      </c>
      <c r="D399" s="17">
        <f t="shared" si="76"/>
        <v>9.137568012485991E-14</v>
      </c>
      <c r="E399" s="2">
        <f t="shared" si="77"/>
        <v>77.46559114734993</v>
      </c>
      <c r="F399" s="24">
        <f t="shared" si="78"/>
        <v>0.22300000000000197</v>
      </c>
      <c r="G399" s="2">
        <f t="shared" si="71"/>
        <v>18.94614094350626</v>
      </c>
      <c r="H399" s="24">
        <f t="shared" si="79"/>
        <v>9.33737036151093</v>
      </c>
      <c r="I399" s="5">
        <f t="shared" si="80"/>
        <v>6.539624808754995E-14</v>
      </c>
      <c r="J399" s="16">
        <f t="shared" si="81"/>
        <v>3.8340637834450453E-13</v>
      </c>
      <c r="K399" s="1" t="b">
        <f t="shared" si="82"/>
        <v>0</v>
      </c>
      <c r="L399" s="24">
        <f t="shared" si="72"/>
        <v>0</v>
      </c>
      <c r="W399" s="1">
        <f t="shared" si="83"/>
      </c>
      <c r="X399" s="24">
        <f t="shared" si="84"/>
      </c>
    </row>
    <row r="400" spans="1:24" ht="12.75">
      <c r="A400" s="25">
        <f t="shared" si="73"/>
        <v>3.7399999999999642</v>
      </c>
      <c r="B400" s="17">
        <f t="shared" si="74"/>
        <v>32.287323860602484</v>
      </c>
      <c r="C400" s="17">
        <f t="shared" si="75"/>
        <v>9.020270845457718</v>
      </c>
      <c r="D400" s="17">
        <f t="shared" si="76"/>
        <v>8.138146511120336E-14</v>
      </c>
      <c r="E400" s="2">
        <f t="shared" si="77"/>
        <v>77.46559114734995</v>
      </c>
      <c r="F400" s="24">
        <f t="shared" si="78"/>
        <v>0.2230000000000014</v>
      </c>
      <c r="G400" s="2">
        <f t="shared" si="71"/>
        <v>18.94614094350622</v>
      </c>
      <c r="H400" s="24">
        <f t="shared" si="79"/>
        <v>9.337370361510933</v>
      </c>
      <c r="I400" s="5">
        <f t="shared" si="80"/>
        <v>4.6053695836302786E-14</v>
      </c>
      <c r="J400" s="16">
        <f t="shared" si="81"/>
        <v>3.414713057130743E-13</v>
      </c>
      <c r="K400" s="1" t="b">
        <f t="shared" si="82"/>
        <v>0</v>
      </c>
      <c r="L400" s="24">
        <f t="shared" si="72"/>
        <v>0</v>
      </c>
      <c r="W400" s="1">
        <f t="shared" si="83"/>
      </c>
      <c r="X400" s="24">
        <f t="shared" si="84"/>
      </c>
    </row>
    <row r="401" spans="1:24" ht="12.75">
      <c r="A401" s="25">
        <f t="shared" si="73"/>
        <v>3.749999999999964</v>
      </c>
      <c r="B401" s="17">
        <f t="shared" si="74"/>
        <v>32.37752656905706</v>
      </c>
      <c r="C401" s="17">
        <f t="shared" si="75"/>
        <v>9.020270845457718</v>
      </c>
      <c r="D401" s="17">
        <f t="shared" si="76"/>
        <v>8.138146511120336E-14</v>
      </c>
      <c r="E401" s="2">
        <f t="shared" si="77"/>
        <v>77.46559114734995</v>
      </c>
      <c r="F401" s="24">
        <f t="shared" si="78"/>
        <v>0.2230000000000014</v>
      </c>
      <c r="G401" s="2">
        <f t="shared" si="71"/>
        <v>18.94614094350622</v>
      </c>
      <c r="H401" s="24">
        <f t="shared" si="79"/>
        <v>9.337370361510933</v>
      </c>
      <c r="I401" s="5">
        <f t="shared" si="80"/>
        <v>4.6053695836302786E-14</v>
      </c>
      <c r="J401" s="16">
        <f t="shared" si="81"/>
        <v>3.414713057130743E-13</v>
      </c>
      <c r="K401" s="1" t="b">
        <f t="shared" si="82"/>
        <v>0</v>
      </c>
      <c r="L401" s="24">
        <f t="shared" si="72"/>
        <v>0</v>
      </c>
      <c r="W401" s="1">
        <f t="shared" si="83"/>
      </c>
      <c r="X401" s="24">
        <f t="shared" si="84"/>
      </c>
    </row>
    <row r="402" spans="1:24" ht="12.75">
      <c r="A402" s="25">
        <f t="shared" si="73"/>
        <v>3.759999999999964</v>
      </c>
      <c r="B402" s="17">
        <f t="shared" si="74"/>
        <v>32.46772927751164</v>
      </c>
      <c r="C402" s="17">
        <f t="shared" si="75"/>
        <v>9.020270845457718</v>
      </c>
      <c r="D402" s="17">
        <f t="shared" si="76"/>
        <v>8.138146511120336E-14</v>
      </c>
      <c r="E402" s="2">
        <f t="shared" si="77"/>
        <v>77.46559114734995</v>
      </c>
      <c r="F402" s="24">
        <f t="shared" si="78"/>
        <v>0.2230000000000014</v>
      </c>
      <c r="G402" s="2">
        <f t="shared" si="71"/>
        <v>18.94614094350622</v>
      </c>
      <c r="H402" s="24">
        <f t="shared" si="79"/>
        <v>9.337370361510933</v>
      </c>
      <c r="I402" s="5">
        <f t="shared" si="80"/>
        <v>4.6053695836302786E-14</v>
      </c>
      <c r="J402" s="16">
        <f t="shared" si="81"/>
        <v>3.414713057130743E-13</v>
      </c>
      <c r="K402" s="1" t="b">
        <f t="shared" si="82"/>
        <v>0</v>
      </c>
      <c r="L402" s="24">
        <f t="shared" si="72"/>
        <v>0</v>
      </c>
      <c r="W402" s="1">
        <f t="shared" si="83"/>
      </c>
      <c r="X402" s="24">
        <f t="shared" si="84"/>
      </c>
    </row>
    <row r="403" spans="1:24" ht="12.75">
      <c r="A403" s="25">
        <f t="shared" si="73"/>
        <v>3.7699999999999636</v>
      </c>
      <c r="B403" s="17">
        <f t="shared" si="74"/>
        <v>32.55793198596621</v>
      </c>
      <c r="C403" s="17">
        <f t="shared" si="75"/>
        <v>9.020270845457718</v>
      </c>
      <c r="D403" s="17">
        <f t="shared" si="76"/>
        <v>8.138146511120336E-14</v>
      </c>
      <c r="E403" s="2">
        <f t="shared" si="77"/>
        <v>77.46559114734995</v>
      </c>
      <c r="F403" s="24">
        <f t="shared" si="78"/>
        <v>0.2230000000000014</v>
      </c>
      <c r="G403" s="2">
        <f t="shared" si="71"/>
        <v>18.94614094350622</v>
      </c>
      <c r="H403" s="24">
        <f t="shared" si="79"/>
        <v>9.337370361510933</v>
      </c>
      <c r="I403" s="5">
        <f t="shared" si="80"/>
        <v>4.6053695836302786E-14</v>
      </c>
      <c r="J403" s="16">
        <f t="shared" si="81"/>
        <v>3.414713057130743E-13</v>
      </c>
      <c r="K403" s="1" t="b">
        <f t="shared" si="82"/>
        <v>0</v>
      </c>
      <c r="L403" s="24">
        <f t="shared" si="72"/>
        <v>0</v>
      </c>
      <c r="W403" s="1">
        <f t="shared" si="83"/>
      </c>
      <c r="X403" s="24">
        <f t="shared" si="84"/>
      </c>
    </row>
    <row r="404" spans="1:24" ht="12.75">
      <c r="A404" s="25">
        <f t="shared" si="73"/>
        <v>3.7799999999999634</v>
      </c>
      <c r="B404" s="17">
        <f t="shared" si="74"/>
        <v>32.64813469442079</v>
      </c>
      <c r="C404" s="17">
        <f t="shared" si="75"/>
        <v>9.020270845457718</v>
      </c>
      <c r="D404" s="17">
        <f t="shared" si="76"/>
        <v>8.138146511120336E-14</v>
      </c>
      <c r="E404" s="2">
        <f t="shared" si="77"/>
        <v>77.46559114734995</v>
      </c>
      <c r="F404" s="24">
        <f t="shared" si="78"/>
        <v>0.2230000000000014</v>
      </c>
      <c r="G404" s="2">
        <f t="shared" si="71"/>
        <v>18.94614094350622</v>
      </c>
      <c r="H404" s="24">
        <f t="shared" si="79"/>
        <v>9.337370361510933</v>
      </c>
      <c r="I404" s="5">
        <f t="shared" si="80"/>
        <v>4.6053695836302786E-14</v>
      </c>
      <c r="J404" s="16">
        <f t="shared" si="81"/>
        <v>3.414713057130743E-13</v>
      </c>
      <c r="K404" s="1" t="b">
        <f t="shared" si="82"/>
        <v>0</v>
      </c>
      <c r="L404" s="24">
        <f t="shared" si="72"/>
        <v>0</v>
      </c>
      <c r="W404" s="1">
        <f t="shared" si="83"/>
      </c>
      <c r="X404" s="24">
        <f t="shared" si="84"/>
      </c>
    </row>
    <row r="405" spans="1:24" ht="12.75">
      <c r="A405" s="25">
        <f t="shared" si="73"/>
        <v>3.789999999999963</v>
      </c>
      <c r="B405" s="17">
        <f t="shared" si="74"/>
        <v>32.738337402875366</v>
      </c>
      <c r="C405" s="17">
        <f t="shared" si="75"/>
        <v>9.020270845457718</v>
      </c>
      <c r="D405" s="17">
        <f t="shared" si="76"/>
        <v>8.138146511120336E-14</v>
      </c>
      <c r="E405" s="2">
        <f t="shared" si="77"/>
        <v>77.46559114734995</v>
      </c>
      <c r="F405" s="24">
        <f t="shared" si="78"/>
        <v>0.2230000000000014</v>
      </c>
      <c r="G405" s="2">
        <f t="shared" si="71"/>
        <v>18.94614094350622</v>
      </c>
      <c r="H405" s="24">
        <f t="shared" si="79"/>
        <v>9.337370361510933</v>
      </c>
      <c r="I405" s="5">
        <f t="shared" si="80"/>
        <v>4.6053695836302786E-14</v>
      </c>
      <c r="J405" s="16">
        <f t="shared" si="81"/>
        <v>3.414713057130743E-13</v>
      </c>
      <c r="K405" s="1" t="b">
        <f t="shared" si="82"/>
        <v>0</v>
      </c>
      <c r="L405" s="24">
        <f t="shared" si="72"/>
        <v>0</v>
      </c>
      <c r="W405" s="1">
        <f t="shared" si="83"/>
      </c>
      <c r="X405" s="24">
        <f t="shared" si="84"/>
      </c>
    </row>
    <row r="406" spans="1:24" ht="12.75">
      <c r="A406" s="25">
        <f t="shared" si="73"/>
        <v>3.799999999999963</v>
      </c>
      <c r="B406" s="17">
        <f t="shared" si="74"/>
        <v>32.82854011132994</v>
      </c>
      <c r="C406" s="17">
        <f t="shared" si="75"/>
        <v>9.020270845457718</v>
      </c>
      <c r="D406" s="17">
        <f t="shared" si="76"/>
        <v>8.138146511120336E-14</v>
      </c>
      <c r="E406" s="2">
        <f t="shared" si="77"/>
        <v>77.46559114734995</v>
      </c>
      <c r="F406" s="24">
        <f t="shared" si="78"/>
        <v>0.2230000000000014</v>
      </c>
      <c r="G406" s="2">
        <f t="shared" si="71"/>
        <v>18.94614094350622</v>
      </c>
      <c r="H406" s="24">
        <f t="shared" si="79"/>
        <v>9.337370361510933</v>
      </c>
      <c r="I406" s="5">
        <f t="shared" si="80"/>
        <v>4.6053695836302786E-14</v>
      </c>
      <c r="J406" s="16">
        <f t="shared" si="81"/>
        <v>3.414713057130743E-13</v>
      </c>
      <c r="K406" s="1" t="b">
        <f t="shared" si="82"/>
        <v>0</v>
      </c>
      <c r="L406" s="24">
        <f t="shared" si="72"/>
        <v>0</v>
      </c>
      <c r="W406" s="1">
        <f t="shared" si="83"/>
      </c>
      <c r="X406" s="24">
        <f t="shared" si="84"/>
      </c>
    </row>
    <row r="407" spans="1:24" ht="12.75">
      <c r="A407" s="25">
        <f t="shared" si="73"/>
        <v>3.8099999999999627</v>
      </c>
      <c r="B407" s="17">
        <f t="shared" si="74"/>
        <v>32.91874281978452</v>
      </c>
      <c r="C407" s="17">
        <f t="shared" si="75"/>
        <v>9.020270845457718</v>
      </c>
      <c r="D407" s="17">
        <f t="shared" si="76"/>
        <v>8.138146511120336E-14</v>
      </c>
      <c r="E407" s="2">
        <f t="shared" si="77"/>
        <v>77.46559114734995</v>
      </c>
      <c r="F407" s="24">
        <f t="shared" si="78"/>
        <v>0.2230000000000014</v>
      </c>
      <c r="G407" s="2">
        <f t="shared" si="71"/>
        <v>18.94614094350622</v>
      </c>
      <c r="H407" s="24">
        <f t="shared" si="79"/>
        <v>9.337370361510933</v>
      </c>
      <c r="I407" s="5">
        <f t="shared" si="80"/>
        <v>4.6053695836302786E-14</v>
      </c>
      <c r="J407" s="16">
        <f t="shared" si="81"/>
        <v>3.414713057130743E-13</v>
      </c>
      <c r="K407" s="1" t="b">
        <f t="shared" si="82"/>
        <v>0</v>
      </c>
      <c r="L407" s="24">
        <f t="shared" si="72"/>
        <v>0</v>
      </c>
      <c r="W407" s="1">
        <f t="shared" si="83"/>
      </c>
      <c r="X407" s="24">
        <f t="shared" si="84"/>
      </c>
    </row>
    <row r="408" spans="1:24" ht="12.75">
      <c r="A408" s="25">
        <f t="shared" si="73"/>
        <v>3.8199999999999625</v>
      </c>
      <c r="B408" s="17">
        <f t="shared" si="74"/>
        <v>33.008945528239096</v>
      </c>
      <c r="C408" s="17">
        <f t="shared" si="75"/>
        <v>9.020270845457718</v>
      </c>
      <c r="D408" s="17">
        <f t="shared" si="76"/>
        <v>8.138146511120336E-14</v>
      </c>
      <c r="E408" s="2">
        <f t="shared" si="77"/>
        <v>77.46559114734995</v>
      </c>
      <c r="F408" s="24">
        <f t="shared" si="78"/>
        <v>0.2230000000000014</v>
      </c>
      <c r="G408" s="2">
        <f t="shared" si="71"/>
        <v>18.94614094350622</v>
      </c>
      <c r="H408" s="24">
        <f t="shared" si="79"/>
        <v>9.337370361510933</v>
      </c>
      <c r="I408" s="5">
        <f t="shared" si="80"/>
        <v>4.6053695836302786E-14</v>
      </c>
      <c r="J408" s="16">
        <f t="shared" si="81"/>
        <v>3.414713057130743E-13</v>
      </c>
      <c r="K408" s="1" t="b">
        <f t="shared" si="82"/>
        <v>0</v>
      </c>
      <c r="L408" s="24">
        <f t="shared" si="72"/>
        <v>0</v>
      </c>
      <c r="W408" s="1">
        <f t="shared" si="83"/>
      </c>
      <c r="X408" s="24">
        <f t="shared" si="84"/>
      </c>
    </row>
    <row r="409" spans="1:24" ht="12.75">
      <c r="A409" s="25">
        <f t="shared" si="73"/>
        <v>3.8299999999999623</v>
      </c>
      <c r="B409" s="17">
        <f t="shared" si="74"/>
        <v>33.09914823669367</v>
      </c>
      <c r="C409" s="17">
        <f t="shared" si="75"/>
        <v>9.020270845457718</v>
      </c>
      <c r="D409" s="17">
        <f t="shared" si="76"/>
        <v>8.138146511120336E-14</v>
      </c>
      <c r="E409" s="2">
        <f t="shared" si="77"/>
        <v>77.46559114734995</v>
      </c>
      <c r="F409" s="24">
        <f t="shared" si="78"/>
        <v>0.2230000000000014</v>
      </c>
      <c r="G409" s="2">
        <f t="shared" si="71"/>
        <v>18.94614094350622</v>
      </c>
      <c r="H409" s="24">
        <f t="shared" si="79"/>
        <v>9.337370361510933</v>
      </c>
      <c r="I409" s="5">
        <f t="shared" si="80"/>
        <v>4.6053695836302786E-14</v>
      </c>
      <c r="J409" s="16">
        <f t="shared" si="81"/>
        <v>3.414713057130743E-13</v>
      </c>
      <c r="K409" s="1" t="b">
        <f t="shared" si="82"/>
        <v>0</v>
      </c>
      <c r="L409" s="24">
        <f t="shared" si="72"/>
        <v>0</v>
      </c>
      <c r="W409" s="1">
        <f t="shared" si="83"/>
      </c>
      <c r="X409" s="24">
        <f t="shared" si="84"/>
      </c>
    </row>
    <row r="410" spans="1:24" ht="12.75">
      <c r="A410" s="25">
        <f t="shared" si="73"/>
        <v>3.839999999999962</v>
      </c>
      <c r="B410" s="17">
        <f t="shared" si="74"/>
        <v>33.18935094514825</v>
      </c>
      <c r="C410" s="17">
        <f t="shared" si="75"/>
        <v>9.020270845457718</v>
      </c>
      <c r="D410" s="17">
        <f t="shared" si="76"/>
        <v>8.138146511120336E-14</v>
      </c>
      <c r="E410" s="2">
        <f t="shared" si="77"/>
        <v>77.46559114734995</v>
      </c>
      <c r="F410" s="24">
        <f t="shared" si="78"/>
        <v>0.2230000000000014</v>
      </c>
      <c r="G410" s="2">
        <f t="shared" si="71"/>
        <v>18.94614094350622</v>
      </c>
      <c r="H410" s="24">
        <f t="shared" si="79"/>
        <v>9.337370361510933</v>
      </c>
      <c r="I410" s="5">
        <f t="shared" si="80"/>
        <v>4.6053695836302786E-14</v>
      </c>
      <c r="J410" s="16">
        <f t="shared" si="81"/>
        <v>3.414713057130743E-13</v>
      </c>
      <c r="K410" s="1" t="b">
        <f t="shared" si="82"/>
        <v>0</v>
      </c>
      <c r="L410" s="24">
        <f t="shared" si="72"/>
        <v>0</v>
      </c>
      <c r="W410" s="1">
        <f t="shared" si="83"/>
      </c>
      <c r="X410" s="24">
        <f t="shared" si="84"/>
      </c>
    </row>
    <row r="411" spans="1:24" ht="12.75">
      <c r="A411" s="25">
        <f t="shared" si="73"/>
        <v>3.849999999999962</v>
      </c>
      <c r="B411" s="17">
        <f t="shared" si="74"/>
        <v>33.279553653602825</v>
      </c>
      <c r="C411" s="17">
        <f t="shared" si="75"/>
        <v>9.020270845457718</v>
      </c>
      <c r="D411" s="17">
        <f t="shared" si="76"/>
        <v>8.138146511120336E-14</v>
      </c>
      <c r="E411" s="2">
        <f t="shared" si="77"/>
        <v>77.46559114734995</v>
      </c>
      <c r="F411" s="24">
        <f t="shared" si="78"/>
        <v>0.2230000000000014</v>
      </c>
      <c r="G411" s="2">
        <f aca="true" t="shared" si="85" ref="G411:G474">($H$20-$H$19)*F411/$B$20+$H$19</f>
        <v>18.94614094350622</v>
      </c>
      <c r="H411" s="24">
        <f t="shared" si="79"/>
        <v>9.337370361510933</v>
      </c>
      <c r="I411" s="5">
        <f t="shared" si="80"/>
        <v>4.6053695836302786E-14</v>
      </c>
      <c r="J411" s="16">
        <f t="shared" si="81"/>
        <v>3.414713057130743E-13</v>
      </c>
      <c r="K411" s="1" t="b">
        <f t="shared" si="82"/>
        <v>0</v>
      </c>
      <c r="L411" s="24">
        <f aca="true" t="shared" si="86" ref="L411:L474">2*PI()*$B$13*H411-C411</f>
        <v>0</v>
      </c>
      <c r="W411" s="1">
        <f t="shared" si="83"/>
      </c>
      <c r="X411" s="24">
        <f t="shared" si="84"/>
      </c>
    </row>
    <row r="412" spans="1:24" ht="12.75">
      <c r="A412" s="25">
        <f aca="true" t="shared" si="87" ref="A412:A475">A411+$B$22</f>
        <v>3.8599999999999617</v>
      </c>
      <c r="B412" s="17">
        <f aca="true" t="shared" si="88" ref="B412:B475">B411+$B$22*(C412+C411)/2</f>
        <v>33.3697563620574</v>
      </c>
      <c r="C412" s="17">
        <f aca="true" t="shared" si="89" ref="C412:C475">C411+D411*$B$22</f>
        <v>9.020270845457718</v>
      </c>
      <c r="D412" s="17">
        <f aca="true" t="shared" si="90" ref="D412:D475">IF(K412,$J$17,($B$21*$B$15*$B$14*($B$20*(1-C412*$B$15/(2*PI()*$B$13*$B$19))-$B$18)/($B$12*$B$13)))</f>
        <v>8.138146511120336E-14</v>
      </c>
      <c r="E412" s="2">
        <f aca="true" t="shared" si="91" ref="E412:E475">IF(K412,$B$19*(1-F412/$B$20),H412*$B$15)</f>
        <v>77.46559114734995</v>
      </c>
      <c r="F412" s="24">
        <f aca="true" t="shared" si="92" ref="F412:F475">IF(K412,(I412/($B$15*$B$14)+$B$18),$B$20*(1-E412/$B$19))</f>
        <v>0.2230000000000014</v>
      </c>
      <c r="G412" s="2">
        <f t="shared" si="85"/>
        <v>18.94614094350622</v>
      </c>
      <c r="H412" s="24">
        <f aca="true" t="shared" si="93" ref="H412:H475">IF(K412,E412/$B$15,C412/(2*PI()*$B$13))</f>
        <v>9.337370361510933</v>
      </c>
      <c r="I412" s="5">
        <f aca="true" t="shared" si="94" ref="I412:I475">IF(K412,$H$17*$B$13,$B$15*$B$14*(F412-$B$18))</f>
        <v>4.6053695836302786E-14</v>
      </c>
      <c r="J412" s="16">
        <f aca="true" t="shared" si="95" ref="J412:J475">$B$15*$B$14*($B$20*(1-C412*$B$15/(2*PI()*$B$13*$B$19))-$B$18)/$B$13</f>
        <v>3.414713057130743E-13</v>
      </c>
      <c r="K412" s="1" t="b">
        <f aca="true" t="shared" si="96" ref="K412:K475">J412&gt;IF(K411,$H$17,$H$16)</f>
        <v>0</v>
      </c>
      <c r="L412" s="24">
        <f t="shared" si="86"/>
        <v>0</v>
      </c>
      <c r="W412" s="1">
        <f aca="true" t="shared" si="97" ref="W412:W475">IF(OR(AND(B412&gt;=$I$6,B411&lt;$I$6),AND(B412&gt;=$I$7,B411&lt;$I$7),AND(B412&gt;=$I$8,B411&lt;$I$8),AND(B412&gt;=$I$9,B411&lt;$I$9),AND(B412&gt;=$I$10,B411&lt;$I$10),AND(B412&gt;=$I$11,B411&lt;$I$11)),INT(B412),"")</f>
      </c>
      <c r="X412" s="24">
        <f aca="true" t="shared" si="98" ref="X412:X475">IF(W412="","",(W412-B411)/(B412-B411)*$B$22+A411)</f>
      </c>
    </row>
    <row r="413" spans="1:24" ht="12.75">
      <c r="A413" s="25">
        <f t="shared" si="87"/>
        <v>3.8699999999999615</v>
      </c>
      <c r="B413" s="17">
        <f t="shared" si="88"/>
        <v>33.45995907051198</v>
      </c>
      <c r="C413" s="17">
        <f t="shared" si="89"/>
        <v>9.020270845457718</v>
      </c>
      <c r="D413" s="17">
        <f t="shared" si="90"/>
        <v>8.138146511120336E-14</v>
      </c>
      <c r="E413" s="2">
        <f t="shared" si="91"/>
        <v>77.46559114734995</v>
      </c>
      <c r="F413" s="24">
        <f t="shared" si="92"/>
        <v>0.2230000000000014</v>
      </c>
      <c r="G413" s="2">
        <f t="shared" si="85"/>
        <v>18.94614094350622</v>
      </c>
      <c r="H413" s="24">
        <f t="shared" si="93"/>
        <v>9.337370361510933</v>
      </c>
      <c r="I413" s="5">
        <f t="shared" si="94"/>
        <v>4.6053695836302786E-14</v>
      </c>
      <c r="J413" s="16">
        <f t="shared" si="95"/>
        <v>3.414713057130743E-13</v>
      </c>
      <c r="K413" s="1" t="b">
        <f t="shared" si="96"/>
        <v>0</v>
      </c>
      <c r="L413" s="24">
        <f t="shared" si="86"/>
        <v>0</v>
      </c>
      <c r="W413" s="1">
        <f t="shared" si="97"/>
      </c>
      <c r="X413" s="24">
        <f t="shared" si="98"/>
      </c>
    </row>
    <row r="414" spans="1:24" ht="12.75">
      <c r="A414" s="25">
        <f t="shared" si="87"/>
        <v>3.8799999999999613</v>
      </c>
      <c r="B414" s="17">
        <f t="shared" si="88"/>
        <v>33.550161778966554</v>
      </c>
      <c r="C414" s="17">
        <f t="shared" si="89"/>
        <v>9.020270845457718</v>
      </c>
      <c r="D414" s="17">
        <f t="shared" si="90"/>
        <v>8.138146511120336E-14</v>
      </c>
      <c r="E414" s="2">
        <f t="shared" si="91"/>
        <v>77.46559114734995</v>
      </c>
      <c r="F414" s="24">
        <f t="shared" si="92"/>
        <v>0.2230000000000014</v>
      </c>
      <c r="G414" s="2">
        <f t="shared" si="85"/>
        <v>18.94614094350622</v>
      </c>
      <c r="H414" s="24">
        <f t="shared" si="93"/>
        <v>9.337370361510933</v>
      </c>
      <c r="I414" s="5">
        <f t="shared" si="94"/>
        <v>4.6053695836302786E-14</v>
      </c>
      <c r="J414" s="16">
        <f t="shared" si="95"/>
        <v>3.414713057130743E-13</v>
      </c>
      <c r="K414" s="1" t="b">
        <f t="shared" si="96"/>
        <v>0</v>
      </c>
      <c r="L414" s="24">
        <f t="shared" si="86"/>
        <v>0</v>
      </c>
      <c r="W414" s="1">
        <f t="shared" si="97"/>
      </c>
      <c r="X414" s="24">
        <f t="shared" si="98"/>
      </c>
    </row>
    <row r="415" spans="1:24" ht="12.75">
      <c r="A415" s="25">
        <f t="shared" si="87"/>
        <v>3.889999999999961</v>
      </c>
      <c r="B415" s="17">
        <f t="shared" si="88"/>
        <v>33.64036448742113</v>
      </c>
      <c r="C415" s="17">
        <f t="shared" si="89"/>
        <v>9.020270845457718</v>
      </c>
      <c r="D415" s="17">
        <f t="shared" si="90"/>
        <v>8.138146511120336E-14</v>
      </c>
      <c r="E415" s="2">
        <f t="shared" si="91"/>
        <v>77.46559114734995</v>
      </c>
      <c r="F415" s="24">
        <f t="shared" si="92"/>
        <v>0.2230000000000014</v>
      </c>
      <c r="G415" s="2">
        <f t="shared" si="85"/>
        <v>18.94614094350622</v>
      </c>
      <c r="H415" s="24">
        <f t="shared" si="93"/>
        <v>9.337370361510933</v>
      </c>
      <c r="I415" s="5">
        <f t="shared" si="94"/>
        <v>4.6053695836302786E-14</v>
      </c>
      <c r="J415" s="16">
        <f t="shared" si="95"/>
        <v>3.414713057130743E-13</v>
      </c>
      <c r="K415" s="1" t="b">
        <f t="shared" si="96"/>
        <v>0</v>
      </c>
      <c r="L415" s="24">
        <f t="shared" si="86"/>
        <v>0</v>
      </c>
      <c r="W415" s="1">
        <f t="shared" si="97"/>
      </c>
      <c r="X415" s="24">
        <f t="shared" si="98"/>
      </c>
    </row>
    <row r="416" spans="1:24" ht="12.75">
      <c r="A416" s="25">
        <f t="shared" si="87"/>
        <v>3.899999999999961</v>
      </c>
      <c r="B416" s="17">
        <f t="shared" si="88"/>
        <v>33.73056719587571</v>
      </c>
      <c r="C416" s="17">
        <f t="shared" si="89"/>
        <v>9.020270845457718</v>
      </c>
      <c r="D416" s="17">
        <f t="shared" si="90"/>
        <v>8.138146511120336E-14</v>
      </c>
      <c r="E416" s="2">
        <f t="shared" si="91"/>
        <v>77.46559114734995</v>
      </c>
      <c r="F416" s="24">
        <f t="shared" si="92"/>
        <v>0.2230000000000014</v>
      </c>
      <c r="G416" s="2">
        <f t="shared" si="85"/>
        <v>18.94614094350622</v>
      </c>
      <c r="H416" s="24">
        <f t="shared" si="93"/>
        <v>9.337370361510933</v>
      </c>
      <c r="I416" s="5">
        <f t="shared" si="94"/>
        <v>4.6053695836302786E-14</v>
      </c>
      <c r="J416" s="16">
        <f t="shared" si="95"/>
        <v>3.414713057130743E-13</v>
      </c>
      <c r="K416" s="1" t="b">
        <f t="shared" si="96"/>
        <v>0</v>
      </c>
      <c r="L416" s="24">
        <f t="shared" si="86"/>
        <v>0</v>
      </c>
      <c r="W416" s="1">
        <f t="shared" si="97"/>
      </c>
      <c r="X416" s="24">
        <f t="shared" si="98"/>
      </c>
    </row>
    <row r="417" spans="1:24" ht="12.75">
      <c r="A417" s="25">
        <f t="shared" si="87"/>
        <v>3.9099999999999606</v>
      </c>
      <c r="B417" s="17">
        <f t="shared" si="88"/>
        <v>33.820769904330284</v>
      </c>
      <c r="C417" s="17">
        <f t="shared" si="89"/>
        <v>9.020270845457718</v>
      </c>
      <c r="D417" s="17">
        <f t="shared" si="90"/>
        <v>8.138146511120336E-14</v>
      </c>
      <c r="E417" s="2">
        <f t="shared" si="91"/>
        <v>77.46559114734995</v>
      </c>
      <c r="F417" s="24">
        <f t="shared" si="92"/>
        <v>0.2230000000000014</v>
      </c>
      <c r="G417" s="2">
        <f t="shared" si="85"/>
        <v>18.94614094350622</v>
      </c>
      <c r="H417" s="24">
        <f t="shared" si="93"/>
        <v>9.337370361510933</v>
      </c>
      <c r="I417" s="5">
        <f t="shared" si="94"/>
        <v>4.6053695836302786E-14</v>
      </c>
      <c r="J417" s="16">
        <f t="shared" si="95"/>
        <v>3.414713057130743E-13</v>
      </c>
      <c r="K417" s="1" t="b">
        <f t="shared" si="96"/>
        <v>0</v>
      </c>
      <c r="L417" s="24">
        <f t="shared" si="86"/>
        <v>0</v>
      </c>
      <c r="W417" s="1">
        <f t="shared" si="97"/>
      </c>
      <c r="X417" s="24">
        <f t="shared" si="98"/>
      </c>
    </row>
    <row r="418" spans="1:24" ht="12.75">
      <c r="A418" s="25">
        <f t="shared" si="87"/>
        <v>3.9199999999999604</v>
      </c>
      <c r="B418" s="17">
        <f t="shared" si="88"/>
        <v>33.91097261278486</v>
      </c>
      <c r="C418" s="17">
        <f t="shared" si="89"/>
        <v>9.020270845457718</v>
      </c>
      <c r="D418" s="17">
        <f t="shared" si="90"/>
        <v>8.138146511120336E-14</v>
      </c>
      <c r="E418" s="2">
        <f t="shared" si="91"/>
        <v>77.46559114734995</v>
      </c>
      <c r="F418" s="24">
        <f t="shared" si="92"/>
        <v>0.2230000000000014</v>
      </c>
      <c r="G418" s="2">
        <f t="shared" si="85"/>
        <v>18.94614094350622</v>
      </c>
      <c r="H418" s="24">
        <f t="shared" si="93"/>
        <v>9.337370361510933</v>
      </c>
      <c r="I418" s="5">
        <f t="shared" si="94"/>
        <v>4.6053695836302786E-14</v>
      </c>
      <c r="J418" s="16">
        <f t="shared" si="95"/>
        <v>3.414713057130743E-13</v>
      </c>
      <c r="K418" s="1" t="b">
        <f t="shared" si="96"/>
        <v>0</v>
      </c>
      <c r="L418" s="24">
        <f t="shared" si="86"/>
        <v>0</v>
      </c>
      <c r="W418" s="1">
        <f t="shared" si="97"/>
      </c>
      <c r="X418" s="24">
        <f t="shared" si="98"/>
      </c>
    </row>
    <row r="419" spans="1:24" ht="12.75">
      <c r="A419" s="25">
        <f t="shared" si="87"/>
        <v>3.92999999999996</v>
      </c>
      <c r="B419" s="17">
        <f t="shared" si="88"/>
        <v>34.00117532123944</v>
      </c>
      <c r="C419" s="17">
        <f t="shared" si="89"/>
        <v>9.020270845457718</v>
      </c>
      <c r="D419" s="17">
        <f t="shared" si="90"/>
        <v>8.138146511120336E-14</v>
      </c>
      <c r="E419" s="2">
        <f t="shared" si="91"/>
        <v>77.46559114734995</v>
      </c>
      <c r="F419" s="24">
        <f t="shared" si="92"/>
        <v>0.2230000000000014</v>
      </c>
      <c r="G419" s="2">
        <f t="shared" si="85"/>
        <v>18.94614094350622</v>
      </c>
      <c r="H419" s="24">
        <f t="shared" si="93"/>
        <v>9.337370361510933</v>
      </c>
      <c r="I419" s="5">
        <f t="shared" si="94"/>
        <v>4.6053695836302786E-14</v>
      </c>
      <c r="J419" s="16">
        <f t="shared" si="95"/>
        <v>3.414713057130743E-13</v>
      </c>
      <c r="K419" s="1" t="b">
        <f t="shared" si="96"/>
        <v>0</v>
      </c>
      <c r="L419" s="24">
        <f t="shared" si="86"/>
        <v>0</v>
      </c>
      <c r="W419" s="1">
        <f t="shared" si="97"/>
      </c>
      <c r="X419" s="24">
        <f t="shared" si="98"/>
      </c>
    </row>
    <row r="420" spans="1:24" ht="12.75">
      <c r="A420" s="25">
        <f t="shared" si="87"/>
        <v>3.93999999999996</v>
      </c>
      <c r="B420" s="17">
        <f t="shared" si="88"/>
        <v>34.09137802969401</v>
      </c>
      <c r="C420" s="17">
        <f t="shared" si="89"/>
        <v>9.020270845457718</v>
      </c>
      <c r="D420" s="17">
        <f t="shared" si="90"/>
        <v>8.138146511120336E-14</v>
      </c>
      <c r="E420" s="2">
        <f t="shared" si="91"/>
        <v>77.46559114734995</v>
      </c>
      <c r="F420" s="24">
        <f t="shared" si="92"/>
        <v>0.2230000000000014</v>
      </c>
      <c r="G420" s="2">
        <f t="shared" si="85"/>
        <v>18.94614094350622</v>
      </c>
      <c r="H420" s="24">
        <f t="shared" si="93"/>
        <v>9.337370361510933</v>
      </c>
      <c r="I420" s="5">
        <f t="shared" si="94"/>
        <v>4.6053695836302786E-14</v>
      </c>
      <c r="J420" s="16">
        <f t="shared" si="95"/>
        <v>3.414713057130743E-13</v>
      </c>
      <c r="K420" s="1" t="b">
        <f t="shared" si="96"/>
        <v>0</v>
      </c>
      <c r="L420" s="24">
        <f t="shared" si="86"/>
        <v>0</v>
      </c>
      <c r="W420" s="1">
        <f t="shared" si="97"/>
      </c>
      <c r="X420" s="24">
        <f t="shared" si="98"/>
      </c>
    </row>
    <row r="421" spans="1:24" ht="12.75">
      <c r="A421" s="25">
        <f t="shared" si="87"/>
        <v>3.9499999999999598</v>
      </c>
      <c r="B421" s="17">
        <f t="shared" si="88"/>
        <v>34.18158073814859</v>
      </c>
      <c r="C421" s="17">
        <f t="shared" si="89"/>
        <v>9.020270845457718</v>
      </c>
      <c r="D421" s="17">
        <f t="shared" si="90"/>
        <v>8.138146511120336E-14</v>
      </c>
      <c r="E421" s="2">
        <f t="shared" si="91"/>
        <v>77.46559114734995</v>
      </c>
      <c r="F421" s="24">
        <f t="shared" si="92"/>
        <v>0.2230000000000014</v>
      </c>
      <c r="G421" s="2">
        <f t="shared" si="85"/>
        <v>18.94614094350622</v>
      </c>
      <c r="H421" s="24">
        <f t="shared" si="93"/>
        <v>9.337370361510933</v>
      </c>
      <c r="I421" s="5">
        <f t="shared" si="94"/>
        <v>4.6053695836302786E-14</v>
      </c>
      <c r="J421" s="16">
        <f t="shared" si="95"/>
        <v>3.414713057130743E-13</v>
      </c>
      <c r="K421" s="1" t="b">
        <f t="shared" si="96"/>
        <v>0</v>
      </c>
      <c r="L421" s="24">
        <f t="shared" si="86"/>
        <v>0</v>
      </c>
      <c r="W421" s="1">
        <f t="shared" si="97"/>
      </c>
      <c r="X421" s="24">
        <f t="shared" si="98"/>
      </c>
    </row>
    <row r="422" spans="1:24" ht="12.75">
      <c r="A422" s="25">
        <f t="shared" si="87"/>
        <v>3.9599999999999596</v>
      </c>
      <c r="B422" s="17">
        <f t="shared" si="88"/>
        <v>34.271783446603166</v>
      </c>
      <c r="C422" s="17">
        <f t="shared" si="89"/>
        <v>9.020270845457718</v>
      </c>
      <c r="D422" s="17">
        <f t="shared" si="90"/>
        <v>8.138146511120336E-14</v>
      </c>
      <c r="E422" s="2">
        <f t="shared" si="91"/>
        <v>77.46559114734995</v>
      </c>
      <c r="F422" s="24">
        <f t="shared" si="92"/>
        <v>0.2230000000000014</v>
      </c>
      <c r="G422" s="2">
        <f t="shared" si="85"/>
        <v>18.94614094350622</v>
      </c>
      <c r="H422" s="24">
        <f t="shared" si="93"/>
        <v>9.337370361510933</v>
      </c>
      <c r="I422" s="5">
        <f t="shared" si="94"/>
        <v>4.6053695836302786E-14</v>
      </c>
      <c r="J422" s="16">
        <f t="shared" si="95"/>
        <v>3.414713057130743E-13</v>
      </c>
      <c r="K422" s="1" t="b">
        <f t="shared" si="96"/>
        <v>0</v>
      </c>
      <c r="L422" s="24">
        <f t="shared" si="86"/>
        <v>0</v>
      </c>
      <c r="W422" s="1">
        <f t="shared" si="97"/>
      </c>
      <c r="X422" s="24">
        <f t="shared" si="98"/>
      </c>
    </row>
    <row r="423" spans="1:24" ht="12.75">
      <c r="A423" s="25">
        <f t="shared" si="87"/>
        <v>3.9699999999999593</v>
      </c>
      <c r="B423" s="17">
        <f t="shared" si="88"/>
        <v>34.36198615505774</v>
      </c>
      <c r="C423" s="17">
        <f t="shared" si="89"/>
        <v>9.020270845457718</v>
      </c>
      <c r="D423" s="17">
        <f t="shared" si="90"/>
        <v>8.138146511120336E-14</v>
      </c>
      <c r="E423" s="2">
        <f t="shared" si="91"/>
        <v>77.46559114734995</v>
      </c>
      <c r="F423" s="24">
        <f t="shared" si="92"/>
        <v>0.2230000000000014</v>
      </c>
      <c r="G423" s="2">
        <f t="shared" si="85"/>
        <v>18.94614094350622</v>
      </c>
      <c r="H423" s="24">
        <f t="shared" si="93"/>
        <v>9.337370361510933</v>
      </c>
      <c r="I423" s="5">
        <f t="shared" si="94"/>
        <v>4.6053695836302786E-14</v>
      </c>
      <c r="J423" s="16">
        <f t="shared" si="95"/>
        <v>3.414713057130743E-13</v>
      </c>
      <c r="K423" s="1" t="b">
        <f t="shared" si="96"/>
        <v>0</v>
      </c>
      <c r="L423" s="24">
        <f t="shared" si="86"/>
        <v>0</v>
      </c>
      <c r="W423" s="1">
        <f t="shared" si="97"/>
      </c>
      <c r="X423" s="24">
        <f t="shared" si="98"/>
      </c>
    </row>
    <row r="424" spans="1:24" ht="12.75">
      <c r="A424" s="25">
        <f t="shared" si="87"/>
        <v>3.979999999999959</v>
      </c>
      <c r="B424" s="17">
        <f t="shared" si="88"/>
        <v>34.45218886351232</v>
      </c>
      <c r="C424" s="17">
        <f t="shared" si="89"/>
        <v>9.020270845457718</v>
      </c>
      <c r="D424" s="17">
        <f t="shared" si="90"/>
        <v>8.138146511120336E-14</v>
      </c>
      <c r="E424" s="2">
        <f t="shared" si="91"/>
        <v>77.46559114734995</v>
      </c>
      <c r="F424" s="24">
        <f t="shared" si="92"/>
        <v>0.2230000000000014</v>
      </c>
      <c r="G424" s="2">
        <f t="shared" si="85"/>
        <v>18.94614094350622</v>
      </c>
      <c r="H424" s="24">
        <f t="shared" si="93"/>
        <v>9.337370361510933</v>
      </c>
      <c r="I424" s="5">
        <f t="shared" si="94"/>
        <v>4.6053695836302786E-14</v>
      </c>
      <c r="J424" s="16">
        <f t="shared" si="95"/>
        <v>3.414713057130743E-13</v>
      </c>
      <c r="K424" s="1" t="b">
        <f t="shared" si="96"/>
        <v>0</v>
      </c>
      <c r="L424" s="24">
        <f t="shared" si="86"/>
        <v>0</v>
      </c>
      <c r="W424" s="1">
        <f t="shared" si="97"/>
      </c>
      <c r="X424" s="24">
        <f t="shared" si="98"/>
      </c>
    </row>
    <row r="425" spans="1:24" ht="12.75">
      <c r="A425" s="25">
        <f t="shared" si="87"/>
        <v>3.989999999999959</v>
      </c>
      <c r="B425" s="17">
        <f t="shared" si="88"/>
        <v>34.542391571966895</v>
      </c>
      <c r="C425" s="17">
        <f t="shared" si="89"/>
        <v>9.020270845457718</v>
      </c>
      <c r="D425" s="17">
        <f t="shared" si="90"/>
        <v>8.138146511120336E-14</v>
      </c>
      <c r="E425" s="2">
        <f t="shared" si="91"/>
        <v>77.46559114734995</v>
      </c>
      <c r="F425" s="24">
        <f t="shared" si="92"/>
        <v>0.2230000000000014</v>
      </c>
      <c r="G425" s="2">
        <f t="shared" si="85"/>
        <v>18.94614094350622</v>
      </c>
      <c r="H425" s="24">
        <f t="shared" si="93"/>
        <v>9.337370361510933</v>
      </c>
      <c r="I425" s="5">
        <f t="shared" si="94"/>
        <v>4.6053695836302786E-14</v>
      </c>
      <c r="J425" s="16">
        <f t="shared" si="95"/>
        <v>3.414713057130743E-13</v>
      </c>
      <c r="K425" s="1" t="b">
        <f t="shared" si="96"/>
        <v>0</v>
      </c>
      <c r="L425" s="24">
        <f t="shared" si="86"/>
        <v>0</v>
      </c>
      <c r="W425" s="1">
        <f t="shared" si="97"/>
      </c>
      <c r="X425" s="24">
        <f t="shared" si="98"/>
      </c>
    </row>
    <row r="426" spans="1:24" ht="12.75">
      <c r="A426" s="25">
        <f t="shared" si="87"/>
        <v>3.9999999999999587</v>
      </c>
      <c r="B426" s="17">
        <f t="shared" si="88"/>
        <v>34.63259428042147</v>
      </c>
      <c r="C426" s="17">
        <f t="shared" si="89"/>
        <v>9.020270845457718</v>
      </c>
      <c r="D426" s="17">
        <f t="shared" si="90"/>
        <v>8.138146511120336E-14</v>
      </c>
      <c r="E426" s="2">
        <f t="shared" si="91"/>
        <v>77.46559114734995</v>
      </c>
      <c r="F426" s="24">
        <f t="shared" si="92"/>
        <v>0.2230000000000014</v>
      </c>
      <c r="G426" s="2">
        <f t="shared" si="85"/>
        <v>18.94614094350622</v>
      </c>
      <c r="H426" s="24">
        <f t="shared" si="93"/>
        <v>9.337370361510933</v>
      </c>
      <c r="I426" s="5">
        <f t="shared" si="94"/>
        <v>4.6053695836302786E-14</v>
      </c>
      <c r="J426" s="16">
        <f t="shared" si="95"/>
        <v>3.414713057130743E-13</v>
      </c>
      <c r="K426" s="1" t="b">
        <f t="shared" si="96"/>
        <v>0</v>
      </c>
      <c r="L426" s="24">
        <f t="shared" si="86"/>
        <v>0</v>
      </c>
      <c r="W426" s="1">
        <f t="shared" si="97"/>
      </c>
      <c r="X426" s="24">
        <f t="shared" si="98"/>
      </c>
    </row>
    <row r="427" spans="1:24" ht="12.75">
      <c r="A427" s="25">
        <f t="shared" si="87"/>
        <v>4.009999999999959</v>
      </c>
      <c r="B427" s="17">
        <f t="shared" si="88"/>
        <v>34.72279698887605</v>
      </c>
      <c r="C427" s="17">
        <f t="shared" si="89"/>
        <v>9.020270845457718</v>
      </c>
      <c r="D427" s="17">
        <f t="shared" si="90"/>
        <v>8.138146511120336E-14</v>
      </c>
      <c r="E427" s="2">
        <f t="shared" si="91"/>
        <v>77.46559114734995</v>
      </c>
      <c r="F427" s="24">
        <f t="shared" si="92"/>
        <v>0.2230000000000014</v>
      </c>
      <c r="G427" s="2">
        <f t="shared" si="85"/>
        <v>18.94614094350622</v>
      </c>
      <c r="H427" s="24">
        <f t="shared" si="93"/>
        <v>9.337370361510933</v>
      </c>
      <c r="I427" s="5">
        <f t="shared" si="94"/>
        <v>4.6053695836302786E-14</v>
      </c>
      <c r="J427" s="16">
        <f t="shared" si="95"/>
        <v>3.414713057130743E-13</v>
      </c>
      <c r="K427" s="1" t="b">
        <f t="shared" si="96"/>
        <v>0</v>
      </c>
      <c r="L427" s="24">
        <f t="shared" si="86"/>
        <v>0</v>
      </c>
      <c r="W427" s="1">
        <f t="shared" si="97"/>
      </c>
      <c r="X427" s="24">
        <f t="shared" si="98"/>
      </c>
    </row>
    <row r="428" spans="1:24" ht="12.75">
      <c r="A428" s="25">
        <f t="shared" si="87"/>
        <v>4.019999999999959</v>
      </c>
      <c r="B428" s="17">
        <f t="shared" si="88"/>
        <v>34.812999697330625</v>
      </c>
      <c r="C428" s="17">
        <f t="shared" si="89"/>
        <v>9.020270845457718</v>
      </c>
      <c r="D428" s="17">
        <f t="shared" si="90"/>
        <v>8.138146511120336E-14</v>
      </c>
      <c r="E428" s="2">
        <f t="shared" si="91"/>
        <v>77.46559114734995</v>
      </c>
      <c r="F428" s="24">
        <f t="shared" si="92"/>
        <v>0.2230000000000014</v>
      </c>
      <c r="G428" s="2">
        <f t="shared" si="85"/>
        <v>18.94614094350622</v>
      </c>
      <c r="H428" s="24">
        <f t="shared" si="93"/>
        <v>9.337370361510933</v>
      </c>
      <c r="I428" s="5">
        <f t="shared" si="94"/>
        <v>4.6053695836302786E-14</v>
      </c>
      <c r="J428" s="16">
        <f t="shared" si="95"/>
        <v>3.414713057130743E-13</v>
      </c>
      <c r="K428" s="1" t="b">
        <f t="shared" si="96"/>
        <v>0</v>
      </c>
      <c r="L428" s="24">
        <f t="shared" si="86"/>
        <v>0</v>
      </c>
      <c r="W428" s="1">
        <f t="shared" si="97"/>
      </c>
      <c r="X428" s="24">
        <f t="shared" si="98"/>
      </c>
    </row>
    <row r="429" spans="1:24" ht="12.75">
      <c r="A429" s="25">
        <f t="shared" si="87"/>
        <v>4.0299999999999585</v>
      </c>
      <c r="B429" s="17">
        <f t="shared" si="88"/>
        <v>34.9032024057852</v>
      </c>
      <c r="C429" s="17">
        <f t="shared" si="89"/>
        <v>9.020270845457718</v>
      </c>
      <c r="D429" s="17">
        <f t="shared" si="90"/>
        <v>8.138146511120336E-14</v>
      </c>
      <c r="E429" s="2">
        <f t="shared" si="91"/>
        <v>77.46559114734995</v>
      </c>
      <c r="F429" s="24">
        <f t="shared" si="92"/>
        <v>0.2230000000000014</v>
      </c>
      <c r="G429" s="2">
        <f t="shared" si="85"/>
        <v>18.94614094350622</v>
      </c>
      <c r="H429" s="24">
        <f t="shared" si="93"/>
        <v>9.337370361510933</v>
      </c>
      <c r="I429" s="5">
        <f t="shared" si="94"/>
        <v>4.6053695836302786E-14</v>
      </c>
      <c r="J429" s="16">
        <f t="shared" si="95"/>
        <v>3.414713057130743E-13</v>
      </c>
      <c r="K429" s="1" t="b">
        <f t="shared" si="96"/>
        <v>0</v>
      </c>
      <c r="L429" s="24">
        <f t="shared" si="86"/>
        <v>0</v>
      </c>
      <c r="W429" s="1">
        <f t="shared" si="97"/>
      </c>
      <c r="X429" s="24">
        <f t="shared" si="98"/>
      </c>
    </row>
    <row r="430" spans="1:24" ht="12.75">
      <c r="A430" s="25">
        <f t="shared" si="87"/>
        <v>4.039999999999958</v>
      </c>
      <c r="B430" s="17">
        <f t="shared" si="88"/>
        <v>34.99340511423978</v>
      </c>
      <c r="C430" s="17">
        <f t="shared" si="89"/>
        <v>9.020270845457718</v>
      </c>
      <c r="D430" s="17">
        <f t="shared" si="90"/>
        <v>8.138146511120336E-14</v>
      </c>
      <c r="E430" s="2">
        <f t="shared" si="91"/>
        <v>77.46559114734995</v>
      </c>
      <c r="F430" s="24">
        <f t="shared" si="92"/>
        <v>0.2230000000000014</v>
      </c>
      <c r="G430" s="2">
        <f t="shared" si="85"/>
        <v>18.94614094350622</v>
      </c>
      <c r="H430" s="24">
        <f t="shared" si="93"/>
        <v>9.337370361510933</v>
      </c>
      <c r="I430" s="5">
        <f t="shared" si="94"/>
        <v>4.6053695836302786E-14</v>
      </c>
      <c r="J430" s="16">
        <f t="shared" si="95"/>
        <v>3.414713057130743E-13</v>
      </c>
      <c r="K430" s="1" t="b">
        <f t="shared" si="96"/>
        <v>0</v>
      </c>
      <c r="L430" s="24">
        <f t="shared" si="86"/>
        <v>0</v>
      </c>
      <c r="W430" s="1">
        <f t="shared" si="97"/>
      </c>
      <c r="X430" s="24">
        <f t="shared" si="98"/>
      </c>
    </row>
    <row r="431" spans="1:24" ht="12.75">
      <c r="A431" s="25">
        <f t="shared" si="87"/>
        <v>4.049999999999958</v>
      </c>
      <c r="B431" s="17">
        <f t="shared" si="88"/>
        <v>35.083607822694354</v>
      </c>
      <c r="C431" s="17">
        <f t="shared" si="89"/>
        <v>9.020270845457718</v>
      </c>
      <c r="D431" s="17">
        <f t="shared" si="90"/>
        <v>8.138146511120336E-14</v>
      </c>
      <c r="E431" s="2">
        <f t="shared" si="91"/>
        <v>77.46559114734995</v>
      </c>
      <c r="F431" s="24">
        <f t="shared" si="92"/>
        <v>0.2230000000000014</v>
      </c>
      <c r="G431" s="2">
        <f t="shared" si="85"/>
        <v>18.94614094350622</v>
      </c>
      <c r="H431" s="24">
        <f t="shared" si="93"/>
        <v>9.337370361510933</v>
      </c>
      <c r="I431" s="5">
        <f t="shared" si="94"/>
        <v>4.6053695836302786E-14</v>
      </c>
      <c r="J431" s="16">
        <f t="shared" si="95"/>
        <v>3.414713057130743E-13</v>
      </c>
      <c r="K431" s="1" t="b">
        <f t="shared" si="96"/>
        <v>0</v>
      </c>
      <c r="L431" s="24">
        <f t="shared" si="86"/>
        <v>0</v>
      </c>
      <c r="W431" s="1">
        <f t="shared" si="97"/>
      </c>
      <c r="X431" s="24">
        <f t="shared" si="98"/>
      </c>
    </row>
    <row r="432" spans="1:24" ht="12.75">
      <c r="A432" s="25">
        <f t="shared" si="87"/>
        <v>4.059999999999958</v>
      </c>
      <c r="B432" s="17">
        <f t="shared" si="88"/>
        <v>35.17381053114893</v>
      </c>
      <c r="C432" s="17">
        <f t="shared" si="89"/>
        <v>9.020270845457718</v>
      </c>
      <c r="D432" s="17">
        <f t="shared" si="90"/>
        <v>8.138146511120336E-14</v>
      </c>
      <c r="E432" s="2">
        <f t="shared" si="91"/>
        <v>77.46559114734995</v>
      </c>
      <c r="F432" s="24">
        <f t="shared" si="92"/>
        <v>0.2230000000000014</v>
      </c>
      <c r="G432" s="2">
        <f t="shared" si="85"/>
        <v>18.94614094350622</v>
      </c>
      <c r="H432" s="24">
        <f t="shared" si="93"/>
        <v>9.337370361510933</v>
      </c>
      <c r="I432" s="5">
        <f t="shared" si="94"/>
        <v>4.6053695836302786E-14</v>
      </c>
      <c r="J432" s="16">
        <f t="shared" si="95"/>
        <v>3.414713057130743E-13</v>
      </c>
      <c r="K432" s="1" t="b">
        <f t="shared" si="96"/>
        <v>0</v>
      </c>
      <c r="L432" s="24">
        <f t="shared" si="86"/>
        <v>0</v>
      </c>
      <c r="W432" s="1">
        <f t="shared" si="97"/>
      </c>
      <c r="X432" s="24">
        <f t="shared" si="98"/>
      </c>
    </row>
    <row r="433" spans="1:24" ht="12.75">
      <c r="A433" s="25">
        <f t="shared" si="87"/>
        <v>4.069999999999958</v>
      </c>
      <c r="B433" s="17">
        <f t="shared" si="88"/>
        <v>35.26401323960351</v>
      </c>
      <c r="C433" s="17">
        <f t="shared" si="89"/>
        <v>9.020270845457718</v>
      </c>
      <c r="D433" s="17">
        <f t="shared" si="90"/>
        <v>8.138146511120336E-14</v>
      </c>
      <c r="E433" s="2">
        <f t="shared" si="91"/>
        <v>77.46559114734995</v>
      </c>
      <c r="F433" s="24">
        <f t="shared" si="92"/>
        <v>0.2230000000000014</v>
      </c>
      <c r="G433" s="2">
        <f t="shared" si="85"/>
        <v>18.94614094350622</v>
      </c>
      <c r="H433" s="24">
        <f t="shared" si="93"/>
        <v>9.337370361510933</v>
      </c>
      <c r="I433" s="5">
        <f t="shared" si="94"/>
        <v>4.6053695836302786E-14</v>
      </c>
      <c r="J433" s="16">
        <f t="shared" si="95"/>
        <v>3.414713057130743E-13</v>
      </c>
      <c r="K433" s="1" t="b">
        <f t="shared" si="96"/>
        <v>0</v>
      </c>
      <c r="L433" s="24">
        <f t="shared" si="86"/>
        <v>0</v>
      </c>
      <c r="W433" s="1">
        <f t="shared" si="97"/>
      </c>
      <c r="X433" s="24">
        <f t="shared" si="98"/>
      </c>
    </row>
    <row r="434" spans="1:24" ht="12.75">
      <c r="A434" s="25">
        <f t="shared" si="87"/>
        <v>4.079999999999957</v>
      </c>
      <c r="B434" s="17">
        <f t="shared" si="88"/>
        <v>35.35421594805808</v>
      </c>
      <c r="C434" s="17">
        <f t="shared" si="89"/>
        <v>9.020270845457718</v>
      </c>
      <c r="D434" s="17">
        <f t="shared" si="90"/>
        <v>8.138146511120336E-14</v>
      </c>
      <c r="E434" s="2">
        <f t="shared" si="91"/>
        <v>77.46559114734995</v>
      </c>
      <c r="F434" s="24">
        <f t="shared" si="92"/>
        <v>0.2230000000000014</v>
      </c>
      <c r="G434" s="2">
        <f t="shared" si="85"/>
        <v>18.94614094350622</v>
      </c>
      <c r="H434" s="24">
        <f t="shared" si="93"/>
        <v>9.337370361510933</v>
      </c>
      <c r="I434" s="5">
        <f t="shared" si="94"/>
        <v>4.6053695836302786E-14</v>
      </c>
      <c r="J434" s="16">
        <f t="shared" si="95"/>
        <v>3.414713057130743E-13</v>
      </c>
      <c r="K434" s="1" t="b">
        <f t="shared" si="96"/>
        <v>0</v>
      </c>
      <c r="L434" s="24">
        <f t="shared" si="86"/>
        <v>0</v>
      </c>
      <c r="W434" s="1">
        <f t="shared" si="97"/>
      </c>
      <c r="X434" s="24">
        <f t="shared" si="98"/>
      </c>
    </row>
    <row r="435" spans="1:24" ht="12.75">
      <c r="A435" s="25">
        <f t="shared" si="87"/>
        <v>4.089999999999957</v>
      </c>
      <c r="B435" s="17">
        <f t="shared" si="88"/>
        <v>35.44441865651266</v>
      </c>
      <c r="C435" s="17">
        <f t="shared" si="89"/>
        <v>9.020270845457718</v>
      </c>
      <c r="D435" s="17">
        <f t="shared" si="90"/>
        <v>8.138146511120336E-14</v>
      </c>
      <c r="E435" s="2">
        <f t="shared" si="91"/>
        <v>77.46559114734995</v>
      </c>
      <c r="F435" s="24">
        <f t="shared" si="92"/>
        <v>0.2230000000000014</v>
      </c>
      <c r="G435" s="2">
        <f t="shared" si="85"/>
        <v>18.94614094350622</v>
      </c>
      <c r="H435" s="24">
        <f t="shared" si="93"/>
        <v>9.337370361510933</v>
      </c>
      <c r="I435" s="5">
        <f t="shared" si="94"/>
        <v>4.6053695836302786E-14</v>
      </c>
      <c r="J435" s="16">
        <f t="shared" si="95"/>
        <v>3.414713057130743E-13</v>
      </c>
      <c r="K435" s="1" t="b">
        <f t="shared" si="96"/>
        <v>0</v>
      </c>
      <c r="L435" s="24">
        <f t="shared" si="86"/>
        <v>0</v>
      </c>
      <c r="W435" s="1">
        <f t="shared" si="97"/>
      </c>
      <c r="X435" s="24">
        <f t="shared" si="98"/>
      </c>
    </row>
    <row r="436" spans="1:24" ht="12.75">
      <c r="A436" s="25">
        <f t="shared" si="87"/>
        <v>4.099999999999957</v>
      </c>
      <c r="B436" s="17">
        <f t="shared" si="88"/>
        <v>35.534621364967236</v>
      </c>
      <c r="C436" s="17">
        <f t="shared" si="89"/>
        <v>9.020270845457718</v>
      </c>
      <c r="D436" s="17">
        <f t="shared" si="90"/>
        <v>8.138146511120336E-14</v>
      </c>
      <c r="E436" s="2">
        <f t="shared" si="91"/>
        <v>77.46559114734995</v>
      </c>
      <c r="F436" s="24">
        <f t="shared" si="92"/>
        <v>0.2230000000000014</v>
      </c>
      <c r="G436" s="2">
        <f t="shared" si="85"/>
        <v>18.94614094350622</v>
      </c>
      <c r="H436" s="24">
        <f t="shared" si="93"/>
        <v>9.337370361510933</v>
      </c>
      <c r="I436" s="5">
        <f t="shared" si="94"/>
        <v>4.6053695836302786E-14</v>
      </c>
      <c r="J436" s="16">
        <f t="shared" si="95"/>
        <v>3.414713057130743E-13</v>
      </c>
      <c r="K436" s="1" t="b">
        <f t="shared" si="96"/>
        <v>0</v>
      </c>
      <c r="L436" s="24">
        <f t="shared" si="86"/>
        <v>0</v>
      </c>
      <c r="W436" s="1">
        <f t="shared" si="97"/>
      </c>
      <c r="X436" s="24">
        <f t="shared" si="98"/>
      </c>
    </row>
    <row r="437" spans="1:24" ht="12.75">
      <c r="A437" s="25">
        <f t="shared" si="87"/>
        <v>4.109999999999957</v>
      </c>
      <c r="B437" s="17">
        <f t="shared" si="88"/>
        <v>35.62482407342181</v>
      </c>
      <c r="C437" s="17">
        <f t="shared" si="89"/>
        <v>9.020270845457718</v>
      </c>
      <c r="D437" s="17">
        <f t="shared" si="90"/>
        <v>8.138146511120336E-14</v>
      </c>
      <c r="E437" s="2">
        <f t="shared" si="91"/>
        <v>77.46559114734995</v>
      </c>
      <c r="F437" s="24">
        <f t="shared" si="92"/>
        <v>0.2230000000000014</v>
      </c>
      <c r="G437" s="2">
        <f t="shared" si="85"/>
        <v>18.94614094350622</v>
      </c>
      <c r="H437" s="24">
        <f t="shared" si="93"/>
        <v>9.337370361510933</v>
      </c>
      <c r="I437" s="5">
        <f t="shared" si="94"/>
        <v>4.6053695836302786E-14</v>
      </c>
      <c r="J437" s="16">
        <f t="shared" si="95"/>
        <v>3.414713057130743E-13</v>
      </c>
      <c r="K437" s="1" t="b">
        <f t="shared" si="96"/>
        <v>0</v>
      </c>
      <c r="L437" s="24">
        <f t="shared" si="86"/>
        <v>0</v>
      </c>
      <c r="W437" s="1">
        <f t="shared" si="97"/>
      </c>
      <c r="X437" s="24">
        <f t="shared" si="98"/>
      </c>
    </row>
    <row r="438" spans="1:24" ht="12.75">
      <c r="A438" s="25">
        <f t="shared" si="87"/>
        <v>4.119999999999957</v>
      </c>
      <c r="B438" s="17">
        <f t="shared" si="88"/>
        <v>35.71502678187639</v>
      </c>
      <c r="C438" s="17">
        <f t="shared" si="89"/>
        <v>9.020270845457718</v>
      </c>
      <c r="D438" s="17">
        <f t="shared" si="90"/>
        <v>8.138146511120336E-14</v>
      </c>
      <c r="E438" s="2">
        <f t="shared" si="91"/>
        <v>77.46559114734995</v>
      </c>
      <c r="F438" s="24">
        <f t="shared" si="92"/>
        <v>0.2230000000000014</v>
      </c>
      <c r="G438" s="2">
        <f t="shared" si="85"/>
        <v>18.94614094350622</v>
      </c>
      <c r="H438" s="24">
        <f t="shared" si="93"/>
        <v>9.337370361510933</v>
      </c>
      <c r="I438" s="5">
        <f t="shared" si="94"/>
        <v>4.6053695836302786E-14</v>
      </c>
      <c r="J438" s="16">
        <f t="shared" si="95"/>
        <v>3.414713057130743E-13</v>
      </c>
      <c r="K438" s="1" t="b">
        <f t="shared" si="96"/>
        <v>0</v>
      </c>
      <c r="L438" s="24">
        <f t="shared" si="86"/>
        <v>0</v>
      </c>
      <c r="W438" s="1">
        <f t="shared" si="97"/>
      </c>
      <c r="X438" s="24">
        <f t="shared" si="98"/>
      </c>
    </row>
    <row r="439" spans="1:24" ht="12.75">
      <c r="A439" s="25">
        <f t="shared" si="87"/>
        <v>4.129999999999956</v>
      </c>
      <c r="B439" s="17">
        <f t="shared" si="88"/>
        <v>35.805229490330966</v>
      </c>
      <c r="C439" s="17">
        <f t="shared" si="89"/>
        <v>9.020270845457718</v>
      </c>
      <c r="D439" s="17">
        <f t="shared" si="90"/>
        <v>8.138146511120336E-14</v>
      </c>
      <c r="E439" s="2">
        <f t="shared" si="91"/>
        <v>77.46559114734995</v>
      </c>
      <c r="F439" s="24">
        <f t="shared" si="92"/>
        <v>0.2230000000000014</v>
      </c>
      <c r="G439" s="2">
        <f t="shared" si="85"/>
        <v>18.94614094350622</v>
      </c>
      <c r="H439" s="24">
        <f t="shared" si="93"/>
        <v>9.337370361510933</v>
      </c>
      <c r="I439" s="5">
        <f t="shared" si="94"/>
        <v>4.6053695836302786E-14</v>
      </c>
      <c r="J439" s="16">
        <f t="shared" si="95"/>
        <v>3.414713057130743E-13</v>
      </c>
      <c r="K439" s="1" t="b">
        <f t="shared" si="96"/>
        <v>0</v>
      </c>
      <c r="L439" s="24">
        <f t="shared" si="86"/>
        <v>0</v>
      </c>
      <c r="W439" s="1">
        <f t="shared" si="97"/>
      </c>
      <c r="X439" s="24">
        <f t="shared" si="98"/>
      </c>
    </row>
    <row r="440" spans="1:24" ht="12.75">
      <c r="A440" s="25">
        <f t="shared" si="87"/>
        <v>4.139999999999956</v>
      </c>
      <c r="B440" s="17">
        <f t="shared" si="88"/>
        <v>35.89543219878554</v>
      </c>
      <c r="C440" s="17">
        <f t="shared" si="89"/>
        <v>9.020270845457718</v>
      </c>
      <c r="D440" s="17">
        <f t="shared" si="90"/>
        <v>8.138146511120336E-14</v>
      </c>
      <c r="E440" s="2">
        <f t="shared" si="91"/>
        <v>77.46559114734995</v>
      </c>
      <c r="F440" s="24">
        <f t="shared" si="92"/>
        <v>0.2230000000000014</v>
      </c>
      <c r="G440" s="2">
        <f t="shared" si="85"/>
        <v>18.94614094350622</v>
      </c>
      <c r="H440" s="24">
        <f t="shared" si="93"/>
        <v>9.337370361510933</v>
      </c>
      <c r="I440" s="5">
        <f t="shared" si="94"/>
        <v>4.6053695836302786E-14</v>
      </c>
      <c r="J440" s="16">
        <f t="shared" si="95"/>
        <v>3.414713057130743E-13</v>
      </c>
      <c r="K440" s="1" t="b">
        <f t="shared" si="96"/>
        <v>0</v>
      </c>
      <c r="L440" s="24">
        <f t="shared" si="86"/>
        <v>0</v>
      </c>
      <c r="W440" s="1">
        <f t="shared" si="97"/>
      </c>
      <c r="X440" s="24">
        <f t="shared" si="98"/>
      </c>
    </row>
    <row r="441" spans="1:24" ht="12.75">
      <c r="A441" s="25">
        <f t="shared" si="87"/>
        <v>4.149999999999956</v>
      </c>
      <c r="B441" s="17">
        <f t="shared" si="88"/>
        <v>35.98563490724012</v>
      </c>
      <c r="C441" s="17">
        <f t="shared" si="89"/>
        <v>9.020270845457718</v>
      </c>
      <c r="D441" s="17">
        <f t="shared" si="90"/>
        <v>8.138146511120336E-14</v>
      </c>
      <c r="E441" s="2">
        <f t="shared" si="91"/>
        <v>77.46559114734995</v>
      </c>
      <c r="F441" s="24">
        <f t="shared" si="92"/>
        <v>0.2230000000000014</v>
      </c>
      <c r="G441" s="2">
        <f t="shared" si="85"/>
        <v>18.94614094350622</v>
      </c>
      <c r="H441" s="24">
        <f t="shared" si="93"/>
        <v>9.337370361510933</v>
      </c>
      <c r="I441" s="5">
        <f t="shared" si="94"/>
        <v>4.6053695836302786E-14</v>
      </c>
      <c r="J441" s="16">
        <f t="shared" si="95"/>
        <v>3.414713057130743E-13</v>
      </c>
      <c r="K441" s="1" t="b">
        <f t="shared" si="96"/>
        <v>0</v>
      </c>
      <c r="L441" s="24">
        <f t="shared" si="86"/>
        <v>0</v>
      </c>
      <c r="W441" s="1">
        <f t="shared" si="97"/>
      </c>
      <c r="X441" s="24">
        <f t="shared" si="98"/>
      </c>
    </row>
    <row r="442" spans="1:24" ht="12.75">
      <c r="A442" s="25">
        <f t="shared" si="87"/>
        <v>4.159999999999956</v>
      </c>
      <c r="B442" s="17">
        <f t="shared" si="88"/>
        <v>36.075837615694695</v>
      </c>
      <c r="C442" s="17">
        <f t="shared" si="89"/>
        <v>9.020270845457718</v>
      </c>
      <c r="D442" s="17">
        <f t="shared" si="90"/>
        <v>8.138146511120336E-14</v>
      </c>
      <c r="E442" s="2">
        <f t="shared" si="91"/>
        <v>77.46559114734995</v>
      </c>
      <c r="F442" s="24">
        <f t="shared" si="92"/>
        <v>0.2230000000000014</v>
      </c>
      <c r="G442" s="2">
        <f t="shared" si="85"/>
        <v>18.94614094350622</v>
      </c>
      <c r="H442" s="24">
        <f t="shared" si="93"/>
        <v>9.337370361510933</v>
      </c>
      <c r="I442" s="5">
        <f t="shared" si="94"/>
        <v>4.6053695836302786E-14</v>
      </c>
      <c r="J442" s="16">
        <f t="shared" si="95"/>
        <v>3.414713057130743E-13</v>
      </c>
      <c r="K442" s="1" t="b">
        <f t="shared" si="96"/>
        <v>0</v>
      </c>
      <c r="L442" s="24">
        <f t="shared" si="86"/>
        <v>0</v>
      </c>
      <c r="W442" s="1">
        <f t="shared" si="97"/>
      </c>
      <c r="X442" s="24">
        <f t="shared" si="98"/>
      </c>
    </row>
    <row r="443" spans="1:24" ht="12.75">
      <c r="A443" s="25">
        <f t="shared" si="87"/>
        <v>4.1699999999999555</v>
      </c>
      <c r="B443" s="17">
        <f t="shared" si="88"/>
        <v>36.16604032414927</v>
      </c>
      <c r="C443" s="17">
        <f t="shared" si="89"/>
        <v>9.020270845457718</v>
      </c>
      <c r="D443" s="17">
        <f t="shared" si="90"/>
        <v>8.138146511120336E-14</v>
      </c>
      <c r="E443" s="2">
        <f t="shared" si="91"/>
        <v>77.46559114734995</v>
      </c>
      <c r="F443" s="24">
        <f t="shared" si="92"/>
        <v>0.2230000000000014</v>
      </c>
      <c r="G443" s="2">
        <f t="shared" si="85"/>
        <v>18.94614094350622</v>
      </c>
      <c r="H443" s="24">
        <f t="shared" si="93"/>
        <v>9.337370361510933</v>
      </c>
      <c r="I443" s="5">
        <f t="shared" si="94"/>
        <v>4.6053695836302786E-14</v>
      </c>
      <c r="J443" s="16">
        <f t="shared" si="95"/>
        <v>3.414713057130743E-13</v>
      </c>
      <c r="K443" s="1" t="b">
        <f t="shared" si="96"/>
        <v>0</v>
      </c>
      <c r="L443" s="24">
        <f t="shared" si="86"/>
        <v>0</v>
      </c>
      <c r="W443" s="1">
        <f t="shared" si="97"/>
      </c>
      <c r="X443" s="24">
        <f t="shared" si="98"/>
      </c>
    </row>
    <row r="444" spans="1:24" ht="12.75">
      <c r="A444" s="25">
        <f t="shared" si="87"/>
        <v>4.179999999999955</v>
      </c>
      <c r="B444" s="17">
        <f t="shared" si="88"/>
        <v>36.25624303260385</v>
      </c>
      <c r="C444" s="17">
        <f t="shared" si="89"/>
        <v>9.020270845457718</v>
      </c>
      <c r="D444" s="17">
        <f t="shared" si="90"/>
        <v>8.138146511120336E-14</v>
      </c>
      <c r="E444" s="2">
        <f t="shared" si="91"/>
        <v>77.46559114734995</v>
      </c>
      <c r="F444" s="24">
        <f t="shared" si="92"/>
        <v>0.2230000000000014</v>
      </c>
      <c r="G444" s="2">
        <f t="shared" si="85"/>
        <v>18.94614094350622</v>
      </c>
      <c r="H444" s="24">
        <f t="shared" si="93"/>
        <v>9.337370361510933</v>
      </c>
      <c r="I444" s="5">
        <f t="shared" si="94"/>
        <v>4.6053695836302786E-14</v>
      </c>
      <c r="J444" s="16">
        <f t="shared" si="95"/>
        <v>3.414713057130743E-13</v>
      </c>
      <c r="K444" s="1" t="b">
        <f t="shared" si="96"/>
        <v>0</v>
      </c>
      <c r="L444" s="24">
        <f t="shared" si="86"/>
        <v>0</v>
      </c>
      <c r="W444" s="1">
        <f t="shared" si="97"/>
      </c>
      <c r="X444" s="24">
        <f t="shared" si="98"/>
      </c>
    </row>
    <row r="445" spans="1:24" ht="12.75">
      <c r="A445" s="25">
        <f t="shared" si="87"/>
        <v>4.189999999999955</v>
      </c>
      <c r="B445" s="17">
        <f t="shared" si="88"/>
        <v>36.346445741058425</v>
      </c>
      <c r="C445" s="17">
        <f t="shared" si="89"/>
        <v>9.020270845457718</v>
      </c>
      <c r="D445" s="17">
        <f t="shared" si="90"/>
        <v>8.138146511120336E-14</v>
      </c>
      <c r="E445" s="2">
        <f t="shared" si="91"/>
        <v>77.46559114734995</v>
      </c>
      <c r="F445" s="24">
        <f t="shared" si="92"/>
        <v>0.2230000000000014</v>
      </c>
      <c r="G445" s="2">
        <f t="shared" si="85"/>
        <v>18.94614094350622</v>
      </c>
      <c r="H445" s="24">
        <f t="shared" si="93"/>
        <v>9.337370361510933</v>
      </c>
      <c r="I445" s="5">
        <f t="shared" si="94"/>
        <v>4.6053695836302786E-14</v>
      </c>
      <c r="J445" s="16">
        <f t="shared" si="95"/>
        <v>3.414713057130743E-13</v>
      </c>
      <c r="K445" s="1" t="b">
        <f t="shared" si="96"/>
        <v>0</v>
      </c>
      <c r="L445" s="24">
        <f t="shared" si="86"/>
        <v>0</v>
      </c>
      <c r="W445" s="1">
        <f t="shared" si="97"/>
      </c>
      <c r="X445" s="24">
        <f t="shared" si="98"/>
      </c>
    </row>
    <row r="446" spans="1:24" ht="12.75">
      <c r="A446" s="25">
        <f t="shared" si="87"/>
        <v>4.199999999999955</v>
      </c>
      <c r="B446" s="17">
        <f t="shared" si="88"/>
        <v>36.436648449513</v>
      </c>
      <c r="C446" s="17">
        <f t="shared" si="89"/>
        <v>9.020270845457718</v>
      </c>
      <c r="D446" s="17">
        <f t="shared" si="90"/>
        <v>8.138146511120336E-14</v>
      </c>
      <c r="E446" s="2">
        <f t="shared" si="91"/>
        <v>77.46559114734995</v>
      </c>
      <c r="F446" s="24">
        <f t="shared" si="92"/>
        <v>0.2230000000000014</v>
      </c>
      <c r="G446" s="2">
        <f t="shared" si="85"/>
        <v>18.94614094350622</v>
      </c>
      <c r="H446" s="24">
        <f t="shared" si="93"/>
        <v>9.337370361510933</v>
      </c>
      <c r="I446" s="5">
        <f t="shared" si="94"/>
        <v>4.6053695836302786E-14</v>
      </c>
      <c r="J446" s="16">
        <f t="shared" si="95"/>
        <v>3.414713057130743E-13</v>
      </c>
      <c r="K446" s="1" t="b">
        <f t="shared" si="96"/>
        <v>0</v>
      </c>
      <c r="L446" s="24">
        <f t="shared" si="86"/>
        <v>0</v>
      </c>
      <c r="W446" s="1">
        <f t="shared" si="97"/>
      </c>
      <c r="X446" s="24">
        <f t="shared" si="98"/>
      </c>
    </row>
    <row r="447" spans="1:24" ht="12.75">
      <c r="A447" s="25">
        <f t="shared" si="87"/>
        <v>4.209999999999955</v>
      </c>
      <c r="B447" s="17">
        <f t="shared" si="88"/>
        <v>36.52685115796758</v>
      </c>
      <c r="C447" s="17">
        <f t="shared" si="89"/>
        <v>9.020270845457718</v>
      </c>
      <c r="D447" s="17">
        <f t="shared" si="90"/>
        <v>8.138146511120336E-14</v>
      </c>
      <c r="E447" s="2">
        <f t="shared" si="91"/>
        <v>77.46559114734995</v>
      </c>
      <c r="F447" s="24">
        <f t="shared" si="92"/>
        <v>0.2230000000000014</v>
      </c>
      <c r="G447" s="2">
        <f t="shared" si="85"/>
        <v>18.94614094350622</v>
      </c>
      <c r="H447" s="24">
        <f t="shared" si="93"/>
        <v>9.337370361510933</v>
      </c>
      <c r="I447" s="5">
        <f t="shared" si="94"/>
        <v>4.6053695836302786E-14</v>
      </c>
      <c r="J447" s="16">
        <f t="shared" si="95"/>
        <v>3.414713057130743E-13</v>
      </c>
      <c r="K447" s="1" t="b">
        <f t="shared" si="96"/>
        <v>0</v>
      </c>
      <c r="L447" s="24">
        <f t="shared" si="86"/>
        <v>0</v>
      </c>
      <c r="W447" s="1">
        <f t="shared" si="97"/>
      </c>
      <c r="X447" s="24">
        <f t="shared" si="98"/>
      </c>
    </row>
    <row r="448" spans="1:24" ht="12.75">
      <c r="A448" s="25">
        <f t="shared" si="87"/>
        <v>4.2199999999999545</v>
      </c>
      <c r="B448" s="17">
        <f t="shared" si="88"/>
        <v>36.617053866422154</v>
      </c>
      <c r="C448" s="17">
        <f t="shared" si="89"/>
        <v>9.020270845457718</v>
      </c>
      <c r="D448" s="17">
        <f t="shared" si="90"/>
        <v>8.138146511120336E-14</v>
      </c>
      <c r="E448" s="2">
        <f t="shared" si="91"/>
        <v>77.46559114734995</v>
      </c>
      <c r="F448" s="24">
        <f t="shared" si="92"/>
        <v>0.2230000000000014</v>
      </c>
      <c r="G448" s="2">
        <f t="shared" si="85"/>
        <v>18.94614094350622</v>
      </c>
      <c r="H448" s="24">
        <f t="shared" si="93"/>
        <v>9.337370361510933</v>
      </c>
      <c r="I448" s="5">
        <f t="shared" si="94"/>
        <v>4.6053695836302786E-14</v>
      </c>
      <c r="J448" s="16">
        <f t="shared" si="95"/>
        <v>3.414713057130743E-13</v>
      </c>
      <c r="K448" s="1" t="b">
        <f t="shared" si="96"/>
        <v>0</v>
      </c>
      <c r="L448" s="24">
        <f t="shared" si="86"/>
        <v>0</v>
      </c>
      <c r="W448" s="1">
        <f t="shared" si="97"/>
      </c>
      <c r="X448" s="24">
        <f t="shared" si="98"/>
      </c>
    </row>
    <row r="449" spans="1:24" ht="12.75">
      <c r="A449" s="25">
        <f t="shared" si="87"/>
        <v>4.229999999999954</v>
      </c>
      <c r="B449" s="17">
        <f t="shared" si="88"/>
        <v>36.70725657487673</v>
      </c>
      <c r="C449" s="17">
        <f t="shared" si="89"/>
        <v>9.020270845457718</v>
      </c>
      <c r="D449" s="17">
        <f t="shared" si="90"/>
        <v>8.138146511120336E-14</v>
      </c>
      <c r="E449" s="2">
        <f t="shared" si="91"/>
        <v>77.46559114734995</v>
      </c>
      <c r="F449" s="24">
        <f t="shared" si="92"/>
        <v>0.2230000000000014</v>
      </c>
      <c r="G449" s="2">
        <f t="shared" si="85"/>
        <v>18.94614094350622</v>
      </c>
      <c r="H449" s="24">
        <f t="shared" si="93"/>
        <v>9.337370361510933</v>
      </c>
      <c r="I449" s="5">
        <f t="shared" si="94"/>
        <v>4.6053695836302786E-14</v>
      </c>
      <c r="J449" s="16">
        <f t="shared" si="95"/>
        <v>3.414713057130743E-13</v>
      </c>
      <c r="K449" s="1" t="b">
        <f t="shared" si="96"/>
        <v>0</v>
      </c>
      <c r="L449" s="24">
        <f t="shared" si="86"/>
        <v>0</v>
      </c>
      <c r="W449" s="1">
        <f t="shared" si="97"/>
      </c>
      <c r="X449" s="24">
        <f t="shared" si="98"/>
      </c>
    </row>
    <row r="450" spans="1:24" ht="12.75">
      <c r="A450" s="25">
        <f t="shared" si="87"/>
        <v>4.239999999999954</v>
      </c>
      <c r="B450" s="17">
        <f t="shared" si="88"/>
        <v>36.79745928333131</v>
      </c>
      <c r="C450" s="17">
        <f t="shared" si="89"/>
        <v>9.020270845457718</v>
      </c>
      <c r="D450" s="17">
        <f t="shared" si="90"/>
        <v>8.138146511120336E-14</v>
      </c>
      <c r="E450" s="2">
        <f t="shared" si="91"/>
        <v>77.46559114734995</v>
      </c>
      <c r="F450" s="24">
        <f t="shared" si="92"/>
        <v>0.2230000000000014</v>
      </c>
      <c r="G450" s="2">
        <f t="shared" si="85"/>
        <v>18.94614094350622</v>
      </c>
      <c r="H450" s="24">
        <f t="shared" si="93"/>
        <v>9.337370361510933</v>
      </c>
      <c r="I450" s="5">
        <f t="shared" si="94"/>
        <v>4.6053695836302786E-14</v>
      </c>
      <c r="J450" s="16">
        <f t="shared" si="95"/>
        <v>3.414713057130743E-13</v>
      </c>
      <c r="K450" s="1" t="b">
        <f t="shared" si="96"/>
        <v>0</v>
      </c>
      <c r="L450" s="24">
        <f t="shared" si="86"/>
        <v>0</v>
      </c>
      <c r="W450" s="1">
        <f t="shared" si="97"/>
      </c>
      <c r="X450" s="24">
        <f t="shared" si="98"/>
      </c>
    </row>
    <row r="451" spans="1:24" ht="12.75">
      <c r="A451" s="25">
        <f t="shared" si="87"/>
        <v>4.249999999999954</v>
      </c>
      <c r="B451" s="17">
        <f t="shared" si="88"/>
        <v>36.88766199178588</v>
      </c>
      <c r="C451" s="17">
        <f t="shared" si="89"/>
        <v>9.020270845457718</v>
      </c>
      <c r="D451" s="17">
        <f t="shared" si="90"/>
        <v>8.138146511120336E-14</v>
      </c>
      <c r="E451" s="2">
        <f t="shared" si="91"/>
        <v>77.46559114734995</v>
      </c>
      <c r="F451" s="24">
        <f t="shared" si="92"/>
        <v>0.2230000000000014</v>
      </c>
      <c r="G451" s="2">
        <f t="shared" si="85"/>
        <v>18.94614094350622</v>
      </c>
      <c r="H451" s="24">
        <f t="shared" si="93"/>
        <v>9.337370361510933</v>
      </c>
      <c r="I451" s="5">
        <f t="shared" si="94"/>
        <v>4.6053695836302786E-14</v>
      </c>
      <c r="J451" s="16">
        <f t="shared" si="95"/>
        <v>3.414713057130743E-13</v>
      </c>
      <c r="K451" s="1" t="b">
        <f t="shared" si="96"/>
        <v>0</v>
      </c>
      <c r="L451" s="24">
        <f t="shared" si="86"/>
        <v>0</v>
      </c>
      <c r="W451" s="1">
        <f t="shared" si="97"/>
      </c>
      <c r="X451" s="24">
        <f t="shared" si="98"/>
      </c>
    </row>
    <row r="452" spans="1:24" ht="12.75">
      <c r="A452" s="25">
        <f t="shared" si="87"/>
        <v>4.259999999999954</v>
      </c>
      <c r="B452" s="17">
        <f t="shared" si="88"/>
        <v>36.97786470024046</v>
      </c>
      <c r="C452" s="17">
        <f t="shared" si="89"/>
        <v>9.020270845457718</v>
      </c>
      <c r="D452" s="17">
        <f t="shared" si="90"/>
        <v>8.138146511120336E-14</v>
      </c>
      <c r="E452" s="2">
        <f t="shared" si="91"/>
        <v>77.46559114734995</v>
      </c>
      <c r="F452" s="24">
        <f t="shared" si="92"/>
        <v>0.2230000000000014</v>
      </c>
      <c r="G452" s="2">
        <f t="shared" si="85"/>
        <v>18.94614094350622</v>
      </c>
      <c r="H452" s="24">
        <f t="shared" si="93"/>
        <v>9.337370361510933</v>
      </c>
      <c r="I452" s="5">
        <f t="shared" si="94"/>
        <v>4.6053695836302786E-14</v>
      </c>
      <c r="J452" s="16">
        <f t="shared" si="95"/>
        <v>3.414713057130743E-13</v>
      </c>
      <c r="K452" s="1" t="b">
        <f t="shared" si="96"/>
        <v>0</v>
      </c>
      <c r="L452" s="24">
        <f t="shared" si="86"/>
        <v>0</v>
      </c>
      <c r="W452" s="1">
        <f t="shared" si="97"/>
      </c>
      <c r="X452" s="24">
        <f t="shared" si="98"/>
      </c>
    </row>
    <row r="453" spans="1:24" ht="12.75">
      <c r="A453" s="25">
        <f t="shared" si="87"/>
        <v>4.269999999999953</v>
      </c>
      <c r="B453" s="17">
        <f t="shared" si="88"/>
        <v>37.068067408695036</v>
      </c>
      <c r="C453" s="17">
        <f t="shared" si="89"/>
        <v>9.020270845457718</v>
      </c>
      <c r="D453" s="17">
        <f t="shared" si="90"/>
        <v>8.138146511120336E-14</v>
      </c>
      <c r="E453" s="2">
        <f t="shared" si="91"/>
        <v>77.46559114734995</v>
      </c>
      <c r="F453" s="24">
        <f t="shared" si="92"/>
        <v>0.2230000000000014</v>
      </c>
      <c r="G453" s="2">
        <f t="shared" si="85"/>
        <v>18.94614094350622</v>
      </c>
      <c r="H453" s="24">
        <f t="shared" si="93"/>
        <v>9.337370361510933</v>
      </c>
      <c r="I453" s="5">
        <f t="shared" si="94"/>
        <v>4.6053695836302786E-14</v>
      </c>
      <c r="J453" s="16">
        <f t="shared" si="95"/>
        <v>3.414713057130743E-13</v>
      </c>
      <c r="K453" s="1" t="b">
        <f t="shared" si="96"/>
        <v>0</v>
      </c>
      <c r="L453" s="24">
        <f t="shared" si="86"/>
        <v>0</v>
      </c>
      <c r="W453" s="1">
        <f t="shared" si="97"/>
      </c>
      <c r="X453" s="24">
        <f t="shared" si="98"/>
      </c>
    </row>
    <row r="454" spans="1:24" ht="12.75">
      <c r="A454" s="25">
        <f t="shared" si="87"/>
        <v>4.279999999999953</v>
      </c>
      <c r="B454" s="17">
        <f t="shared" si="88"/>
        <v>37.15827011714961</v>
      </c>
      <c r="C454" s="17">
        <f t="shared" si="89"/>
        <v>9.020270845457718</v>
      </c>
      <c r="D454" s="17">
        <f t="shared" si="90"/>
        <v>8.138146511120336E-14</v>
      </c>
      <c r="E454" s="2">
        <f t="shared" si="91"/>
        <v>77.46559114734995</v>
      </c>
      <c r="F454" s="24">
        <f t="shared" si="92"/>
        <v>0.2230000000000014</v>
      </c>
      <c r="G454" s="2">
        <f t="shared" si="85"/>
        <v>18.94614094350622</v>
      </c>
      <c r="H454" s="24">
        <f t="shared" si="93"/>
        <v>9.337370361510933</v>
      </c>
      <c r="I454" s="5">
        <f t="shared" si="94"/>
        <v>4.6053695836302786E-14</v>
      </c>
      <c r="J454" s="16">
        <f t="shared" si="95"/>
        <v>3.414713057130743E-13</v>
      </c>
      <c r="K454" s="1" t="b">
        <f t="shared" si="96"/>
        <v>0</v>
      </c>
      <c r="L454" s="24">
        <f t="shared" si="86"/>
        <v>0</v>
      </c>
      <c r="W454" s="1">
        <f t="shared" si="97"/>
      </c>
      <c r="X454" s="24">
        <f t="shared" si="98"/>
      </c>
    </row>
    <row r="455" spans="1:24" ht="12.75">
      <c r="A455" s="25">
        <f t="shared" si="87"/>
        <v>4.289999999999953</v>
      </c>
      <c r="B455" s="17">
        <f t="shared" si="88"/>
        <v>37.24847282560419</v>
      </c>
      <c r="C455" s="17">
        <f t="shared" si="89"/>
        <v>9.020270845457718</v>
      </c>
      <c r="D455" s="17">
        <f t="shared" si="90"/>
        <v>8.138146511120336E-14</v>
      </c>
      <c r="E455" s="2">
        <f t="shared" si="91"/>
        <v>77.46559114734995</v>
      </c>
      <c r="F455" s="24">
        <f t="shared" si="92"/>
        <v>0.2230000000000014</v>
      </c>
      <c r="G455" s="2">
        <f t="shared" si="85"/>
        <v>18.94614094350622</v>
      </c>
      <c r="H455" s="24">
        <f t="shared" si="93"/>
        <v>9.337370361510933</v>
      </c>
      <c r="I455" s="5">
        <f t="shared" si="94"/>
        <v>4.6053695836302786E-14</v>
      </c>
      <c r="J455" s="16">
        <f t="shared" si="95"/>
        <v>3.414713057130743E-13</v>
      </c>
      <c r="K455" s="1" t="b">
        <f t="shared" si="96"/>
        <v>0</v>
      </c>
      <c r="L455" s="24">
        <f t="shared" si="86"/>
        <v>0</v>
      </c>
      <c r="W455" s="1">
        <f t="shared" si="97"/>
      </c>
      <c r="X455" s="24">
        <f t="shared" si="98"/>
      </c>
    </row>
    <row r="456" spans="1:24" ht="12.75">
      <c r="A456" s="25">
        <f t="shared" si="87"/>
        <v>4.299999999999953</v>
      </c>
      <c r="B456" s="17">
        <f t="shared" si="88"/>
        <v>37.338675534058765</v>
      </c>
      <c r="C456" s="17">
        <f t="shared" si="89"/>
        <v>9.020270845457718</v>
      </c>
      <c r="D456" s="17">
        <f t="shared" si="90"/>
        <v>8.138146511120336E-14</v>
      </c>
      <c r="E456" s="2">
        <f t="shared" si="91"/>
        <v>77.46559114734995</v>
      </c>
      <c r="F456" s="24">
        <f t="shared" si="92"/>
        <v>0.2230000000000014</v>
      </c>
      <c r="G456" s="2">
        <f t="shared" si="85"/>
        <v>18.94614094350622</v>
      </c>
      <c r="H456" s="24">
        <f t="shared" si="93"/>
        <v>9.337370361510933</v>
      </c>
      <c r="I456" s="5">
        <f t="shared" si="94"/>
        <v>4.6053695836302786E-14</v>
      </c>
      <c r="J456" s="16">
        <f t="shared" si="95"/>
        <v>3.414713057130743E-13</v>
      </c>
      <c r="K456" s="1" t="b">
        <f t="shared" si="96"/>
        <v>0</v>
      </c>
      <c r="L456" s="24">
        <f t="shared" si="86"/>
        <v>0</v>
      </c>
      <c r="W456" s="1">
        <f t="shared" si="97"/>
      </c>
      <c r="X456" s="24">
        <f t="shared" si="98"/>
      </c>
    </row>
    <row r="457" spans="1:24" ht="12.75">
      <c r="A457" s="25">
        <f t="shared" si="87"/>
        <v>4.3099999999999525</v>
      </c>
      <c r="B457" s="17">
        <f t="shared" si="88"/>
        <v>37.42887824251334</v>
      </c>
      <c r="C457" s="17">
        <f t="shared" si="89"/>
        <v>9.020270845457718</v>
      </c>
      <c r="D457" s="17">
        <f t="shared" si="90"/>
        <v>8.138146511120336E-14</v>
      </c>
      <c r="E457" s="2">
        <f t="shared" si="91"/>
        <v>77.46559114734995</v>
      </c>
      <c r="F457" s="24">
        <f t="shared" si="92"/>
        <v>0.2230000000000014</v>
      </c>
      <c r="G457" s="2">
        <f t="shared" si="85"/>
        <v>18.94614094350622</v>
      </c>
      <c r="H457" s="24">
        <f t="shared" si="93"/>
        <v>9.337370361510933</v>
      </c>
      <c r="I457" s="5">
        <f t="shared" si="94"/>
        <v>4.6053695836302786E-14</v>
      </c>
      <c r="J457" s="16">
        <f t="shared" si="95"/>
        <v>3.414713057130743E-13</v>
      </c>
      <c r="K457" s="1" t="b">
        <f t="shared" si="96"/>
        <v>0</v>
      </c>
      <c r="L457" s="24">
        <f t="shared" si="86"/>
        <v>0</v>
      </c>
      <c r="W457" s="1">
        <f t="shared" si="97"/>
      </c>
      <c r="X457" s="24">
        <f t="shared" si="98"/>
      </c>
    </row>
    <row r="458" spans="1:24" ht="12.75">
      <c r="A458" s="25">
        <f t="shared" si="87"/>
        <v>4.319999999999952</v>
      </c>
      <c r="B458" s="17">
        <f t="shared" si="88"/>
        <v>37.51908095096792</v>
      </c>
      <c r="C458" s="17">
        <f t="shared" si="89"/>
        <v>9.020270845457718</v>
      </c>
      <c r="D458" s="17">
        <f t="shared" si="90"/>
        <v>8.138146511120336E-14</v>
      </c>
      <c r="E458" s="2">
        <f t="shared" si="91"/>
        <v>77.46559114734995</v>
      </c>
      <c r="F458" s="24">
        <f t="shared" si="92"/>
        <v>0.2230000000000014</v>
      </c>
      <c r="G458" s="2">
        <f t="shared" si="85"/>
        <v>18.94614094350622</v>
      </c>
      <c r="H458" s="24">
        <f t="shared" si="93"/>
        <v>9.337370361510933</v>
      </c>
      <c r="I458" s="5">
        <f t="shared" si="94"/>
        <v>4.6053695836302786E-14</v>
      </c>
      <c r="J458" s="16">
        <f t="shared" si="95"/>
        <v>3.414713057130743E-13</v>
      </c>
      <c r="K458" s="1" t="b">
        <f t="shared" si="96"/>
        <v>0</v>
      </c>
      <c r="L458" s="24">
        <f t="shared" si="86"/>
        <v>0</v>
      </c>
      <c r="W458" s="1">
        <f t="shared" si="97"/>
      </c>
      <c r="X458" s="24">
        <f t="shared" si="98"/>
      </c>
    </row>
    <row r="459" spans="1:24" ht="12.75">
      <c r="A459" s="25">
        <f t="shared" si="87"/>
        <v>4.329999999999952</v>
      </c>
      <c r="B459" s="17">
        <f t="shared" si="88"/>
        <v>37.609283659422495</v>
      </c>
      <c r="C459" s="17">
        <f t="shared" si="89"/>
        <v>9.020270845457718</v>
      </c>
      <c r="D459" s="17">
        <f t="shared" si="90"/>
        <v>8.138146511120336E-14</v>
      </c>
      <c r="E459" s="2">
        <f t="shared" si="91"/>
        <v>77.46559114734995</v>
      </c>
      <c r="F459" s="24">
        <f t="shared" si="92"/>
        <v>0.2230000000000014</v>
      </c>
      <c r="G459" s="2">
        <f t="shared" si="85"/>
        <v>18.94614094350622</v>
      </c>
      <c r="H459" s="24">
        <f t="shared" si="93"/>
        <v>9.337370361510933</v>
      </c>
      <c r="I459" s="5">
        <f t="shared" si="94"/>
        <v>4.6053695836302786E-14</v>
      </c>
      <c r="J459" s="16">
        <f t="shared" si="95"/>
        <v>3.414713057130743E-13</v>
      </c>
      <c r="K459" s="1" t="b">
        <f t="shared" si="96"/>
        <v>0</v>
      </c>
      <c r="L459" s="24">
        <f t="shared" si="86"/>
        <v>0</v>
      </c>
      <c r="W459" s="1">
        <f t="shared" si="97"/>
      </c>
      <c r="X459" s="24">
        <f t="shared" si="98"/>
      </c>
    </row>
    <row r="460" spans="1:24" ht="12.75">
      <c r="A460" s="25">
        <f t="shared" si="87"/>
        <v>4.339999999999952</v>
      </c>
      <c r="B460" s="17">
        <f t="shared" si="88"/>
        <v>37.69948636787707</v>
      </c>
      <c r="C460" s="17">
        <f t="shared" si="89"/>
        <v>9.020270845457718</v>
      </c>
      <c r="D460" s="17">
        <f t="shared" si="90"/>
        <v>8.138146511120336E-14</v>
      </c>
      <c r="E460" s="2">
        <f t="shared" si="91"/>
        <v>77.46559114734995</v>
      </c>
      <c r="F460" s="24">
        <f t="shared" si="92"/>
        <v>0.2230000000000014</v>
      </c>
      <c r="G460" s="2">
        <f t="shared" si="85"/>
        <v>18.94614094350622</v>
      </c>
      <c r="H460" s="24">
        <f t="shared" si="93"/>
        <v>9.337370361510933</v>
      </c>
      <c r="I460" s="5">
        <f t="shared" si="94"/>
        <v>4.6053695836302786E-14</v>
      </c>
      <c r="J460" s="16">
        <f t="shared" si="95"/>
        <v>3.414713057130743E-13</v>
      </c>
      <c r="K460" s="1" t="b">
        <f t="shared" si="96"/>
        <v>0</v>
      </c>
      <c r="L460" s="24">
        <f t="shared" si="86"/>
        <v>0</v>
      </c>
      <c r="W460" s="1">
        <f t="shared" si="97"/>
      </c>
      <c r="X460" s="24">
        <f t="shared" si="98"/>
      </c>
    </row>
    <row r="461" spans="1:24" ht="12.75">
      <c r="A461" s="25">
        <f t="shared" si="87"/>
        <v>4.349999999999952</v>
      </c>
      <c r="B461" s="17">
        <f t="shared" si="88"/>
        <v>37.78968907633165</v>
      </c>
      <c r="C461" s="17">
        <f t="shared" si="89"/>
        <v>9.020270845457718</v>
      </c>
      <c r="D461" s="17">
        <f t="shared" si="90"/>
        <v>8.138146511120336E-14</v>
      </c>
      <c r="E461" s="2">
        <f t="shared" si="91"/>
        <v>77.46559114734995</v>
      </c>
      <c r="F461" s="24">
        <f t="shared" si="92"/>
        <v>0.2230000000000014</v>
      </c>
      <c r="G461" s="2">
        <f t="shared" si="85"/>
        <v>18.94614094350622</v>
      </c>
      <c r="H461" s="24">
        <f t="shared" si="93"/>
        <v>9.337370361510933</v>
      </c>
      <c r="I461" s="5">
        <f t="shared" si="94"/>
        <v>4.6053695836302786E-14</v>
      </c>
      <c r="J461" s="16">
        <f t="shared" si="95"/>
        <v>3.414713057130743E-13</v>
      </c>
      <c r="K461" s="1" t="b">
        <f t="shared" si="96"/>
        <v>0</v>
      </c>
      <c r="L461" s="24">
        <f t="shared" si="86"/>
        <v>0</v>
      </c>
      <c r="W461" s="1">
        <f t="shared" si="97"/>
      </c>
      <c r="X461" s="24">
        <f t="shared" si="98"/>
      </c>
    </row>
    <row r="462" spans="1:24" ht="12.75">
      <c r="A462" s="25">
        <f t="shared" si="87"/>
        <v>4.3599999999999515</v>
      </c>
      <c r="B462" s="17">
        <f t="shared" si="88"/>
        <v>37.879891784786224</v>
      </c>
      <c r="C462" s="17">
        <f t="shared" si="89"/>
        <v>9.020270845457718</v>
      </c>
      <c r="D462" s="17">
        <f t="shared" si="90"/>
        <v>8.138146511120336E-14</v>
      </c>
      <c r="E462" s="2">
        <f t="shared" si="91"/>
        <v>77.46559114734995</v>
      </c>
      <c r="F462" s="24">
        <f t="shared" si="92"/>
        <v>0.2230000000000014</v>
      </c>
      <c r="G462" s="2">
        <f t="shared" si="85"/>
        <v>18.94614094350622</v>
      </c>
      <c r="H462" s="24">
        <f t="shared" si="93"/>
        <v>9.337370361510933</v>
      </c>
      <c r="I462" s="5">
        <f t="shared" si="94"/>
        <v>4.6053695836302786E-14</v>
      </c>
      <c r="J462" s="16">
        <f t="shared" si="95"/>
        <v>3.414713057130743E-13</v>
      </c>
      <c r="K462" s="1" t="b">
        <f t="shared" si="96"/>
        <v>0</v>
      </c>
      <c r="L462" s="24">
        <f t="shared" si="86"/>
        <v>0</v>
      </c>
      <c r="W462" s="1">
        <f t="shared" si="97"/>
      </c>
      <c r="X462" s="24">
        <f t="shared" si="98"/>
      </c>
    </row>
    <row r="463" spans="1:24" ht="12.75">
      <c r="A463" s="25">
        <f t="shared" si="87"/>
        <v>4.369999999999951</v>
      </c>
      <c r="B463" s="17">
        <f t="shared" si="88"/>
        <v>37.9700944932408</v>
      </c>
      <c r="C463" s="17">
        <f t="shared" si="89"/>
        <v>9.020270845457718</v>
      </c>
      <c r="D463" s="17">
        <f t="shared" si="90"/>
        <v>8.138146511120336E-14</v>
      </c>
      <c r="E463" s="2">
        <f t="shared" si="91"/>
        <v>77.46559114734995</v>
      </c>
      <c r="F463" s="24">
        <f t="shared" si="92"/>
        <v>0.2230000000000014</v>
      </c>
      <c r="G463" s="2">
        <f t="shared" si="85"/>
        <v>18.94614094350622</v>
      </c>
      <c r="H463" s="24">
        <f t="shared" si="93"/>
        <v>9.337370361510933</v>
      </c>
      <c r="I463" s="5">
        <f t="shared" si="94"/>
        <v>4.6053695836302786E-14</v>
      </c>
      <c r="J463" s="16">
        <f t="shared" si="95"/>
        <v>3.414713057130743E-13</v>
      </c>
      <c r="K463" s="1" t="b">
        <f t="shared" si="96"/>
        <v>0</v>
      </c>
      <c r="L463" s="24">
        <f t="shared" si="86"/>
        <v>0</v>
      </c>
      <c r="W463" s="1">
        <f t="shared" si="97"/>
      </c>
      <c r="X463" s="24">
        <f t="shared" si="98"/>
      </c>
    </row>
    <row r="464" spans="1:24" ht="12.75">
      <c r="A464" s="25">
        <f t="shared" si="87"/>
        <v>4.379999999999951</v>
      </c>
      <c r="B464" s="17">
        <f t="shared" si="88"/>
        <v>38.06029720169538</v>
      </c>
      <c r="C464" s="17">
        <f t="shared" si="89"/>
        <v>9.020270845457718</v>
      </c>
      <c r="D464" s="17">
        <f t="shared" si="90"/>
        <v>8.138146511120336E-14</v>
      </c>
      <c r="E464" s="2">
        <f t="shared" si="91"/>
        <v>77.46559114734995</v>
      </c>
      <c r="F464" s="24">
        <f t="shared" si="92"/>
        <v>0.2230000000000014</v>
      </c>
      <c r="G464" s="2">
        <f t="shared" si="85"/>
        <v>18.94614094350622</v>
      </c>
      <c r="H464" s="24">
        <f t="shared" si="93"/>
        <v>9.337370361510933</v>
      </c>
      <c r="I464" s="5">
        <f t="shared" si="94"/>
        <v>4.6053695836302786E-14</v>
      </c>
      <c r="J464" s="16">
        <f t="shared" si="95"/>
        <v>3.414713057130743E-13</v>
      </c>
      <c r="K464" s="1" t="b">
        <f t="shared" si="96"/>
        <v>0</v>
      </c>
      <c r="L464" s="24">
        <f t="shared" si="86"/>
        <v>0</v>
      </c>
      <c r="W464" s="1">
        <f t="shared" si="97"/>
      </c>
      <c r="X464" s="24">
        <f t="shared" si="98"/>
      </c>
    </row>
    <row r="465" spans="1:24" ht="12.75">
      <c r="A465" s="25">
        <f t="shared" si="87"/>
        <v>4.389999999999951</v>
      </c>
      <c r="B465" s="17">
        <f t="shared" si="88"/>
        <v>38.150499910149954</v>
      </c>
      <c r="C465" s="17">
        <f t="shared" si="89"/>
        <v>9.020270845457718</v>
      </c>
      <c r="D465" s="17">
        <f t="shared" si="90"/>
        <v>8.138146511120336E-14</v>
      </c>
      <c r="E465" s="2">
        <f t="shared" si="91"/>
        <v>77.46559114734995</v>
      </c>
      <c r="F465" s="24">
        <f t="shared" si="92"/>
        <v>0.2230000000000014</v>
      </c>
      <c r="G465" s="2">
        <f t="shared" si="85"/>
        <v>18.94614094350622</v>
      </c>
      <c r="H465" s="24">
        <f t="shared" si="93"/>
        <v>9.337370361510933</v>
      </c>
      <c r="I465" s="5">
        <f t="shared" si="94"/>
        <v>4.6053695836302786E-14</v>
      </c>
      <c r="J465" s="16">
        <f t="shared" si="95"/>
        <v>3.414713057130743E-13</v>
      </c>
      <c r="K465" s="1" t="b">
        <f t="shared" si="96"/>
        <v>0</v>
      </c>
      <c r="L465" s="24">
        <f t="shared" si="86"/>
        <v>0</v>
      </c>
      <c r="W465" s="1">
        <f t="shared" si="97"/>
      </c>
      <c r="X465" s="24">
        <f t="shared" si="98"/>
      </c>
    </row>
    <row r="466" spans="1:24" ht="12.75">
      <c r="A466" s="25">
        <f t="shared" si="87"/>
        <v>4.399999999999951</v>
      </c>
      <c r="B466" s="17">
        <f t="shared" si="88"/>
        <v>38.24070261860453</v>
      </c>
      <c r="C466" s="17">
        <f t="shared" si="89"/>
        <v>9.020270845457718</v>
      </c>
      <c r="D466" s="17">
        <f t="shared" si="90"/>
        <v>8.138146511120336E-14</v>
      </c>
      <c r="E466" s="2">
        <f t="shared" si="91"/>
        <v>77.46559114734995</v>
      </c>
      <c r="F466" s="24">
        <f t="shared" si="92"/>
        <v>0.2230000000000014</v>
      </c>
      <c r="G466" s="2">
        <f t="shared" si="85"/>
        <v>18.94614094350622</v>
      </c>
      <c r="H466" s="24">
        <f t="shared" si="93"/>
        <v>9.337370361510933</v>
      </c>
      <c r="I466" s="5">
        <f t="shared" si="94"/>
        <v>4.6053695836302786E-14</v>
      </c>
      <c r="J466" s="16">
        <f t="shared" si="95"/>
        <v>3.414713057130743E-13</v>
      </c>
      <c r="K466" s="1" t="b">
        <f t="shared" si="96"/>
        <v>0</v>
      </c>
      <c r="L466" s="24">
        <f t="shared" si="86"/>
        <v>0</v>
      </c>
      <c r="W466" s="1">
        <f t="shared" si="97"/>
      </c>
      <c r="X466" s="24">
        <f t="shared" si="98"/>
      </c>
    </row>
    <row r="467" spans="1:24" ht="12.75">
      <c r="A467" s="25">
        <f t="shared" si="87"/>
        <v>4.40999999999995</v>
      </c>
      <c r="B467" s="17">
        <f t="shared" si="88"/>
        <v>38.33090532705911</v>
      </c>
      <c r="C467" s="17">
        <f t="shared" si="89"/>
        <v>9.020270845457718</v>
      </c>
      <c r="D467" s="17">
        <f t="shared" si="90"/>
        <v>8.138146511120336E-14</v>
      </c>
      <c r="E467" s="2">
        <f t="shared" si="91"/>
        <v>77.46559114734995</v>
      </c>
      <c r="F467" s="24">
        <f t="shared" si="92"/>
        <v>0.2230000000000014</v>
      </c>
      <c r="G467" s="2">
        <f t="shared" si="85"/>
        <v>18.94614094350622</v>
      </c>
      <c r="H467" s="24">
        <f t="shared" si="93"/>
        <v>9.337370361510933</v>
      </c>
      <c r="I467" s="5">
        <f t="shared" si="94"/>
        <v>4.6053695836302786E-14</v>
      </c>
      <c r="J467" s="16">
        <f t="shared" si="95"/>
        <v>3.414713057130743E-13</v>
      </c>
      <c r="K467" s="1" t="b">
        <f t="shared" si="96"/>
        <v>0</v>
      </c>
      <c r="L467" s="24">
        <f t="shared" si="86"/>
        <v>0</v>
      </c>
      <c r="W467" s="1">
        <f t="shared" si="97"/>
      </c>
      <c r="X467" s="24">
        <f t="shared" si="98"/>
      </c>
    </row>
    <row r="468" spans="1:24" ht="12.75">
      <c r="A468" s="25">
        <f t="shared" si="87"/>
        <v>4.41999999999995</v>
      </c>
      <c r="B468" s="17">
        <f t="shared" si="88"/>
        <v>38.42110803551368</v>
      </c>
      <c r="C468" s="17">
        <f t="shared" si="89"/>
        <v>9.020270845457718</v>
      </c>
      <c r="D468" s="17">
        <f t="shared" si="90"/>
        <v>8.138146511120336E-14</v>
      </c>
      <c r="E468" s="2">
        <f t="shared" si="91"/>
        <v>77.46559114734995</v>
      </c>
      <c r="F468" s="24">
        <f t="shared" si="92"/>
        <v>0.2230000000000014</v>
      </c>
      <c r="G468" s="2">
        <f t="shared" si="85"/>
        <v>18.94614094350622</v>
      </c>
      <c r="H468" s="24">
        <f t="shared" si="93"/>
        <v>9.337370361510933</v>
      </c>
      <c r="I468" s="5">
        <f t="shared" si="94"/>
        <v>4.6053695836302786E-14</v>
      </c>
      <c r="J468" s="16">
        <f t="shared" si="95"/>
        <v>3.414713057130743E-13</v>
      </c>
      <c r="K468" s="1" t="b">
        <f t="shared" si="96"/>
        <v>0</v>
      </c>
      <c r="L468" s="24">
        <f t="shared" si="86"/>
        <v>0</v>
      </c>
      <c r="W468" s="1">
        <f t="shared" si="97"/>
      </c>
      <c r="X468" s="24">
        <f t="shared" si="98"/>
      </c>
    </row>
    <row r="469" spans="1:24" ht="12.75">
      <c r="A469" s="25">
        <f t="shared" si="87"/>
        <v>4.42999999999995</v>
      </c>
      <c r="B469" s="17">
        <f t="shared" si="88"/>
        <v>38.51131074396826</v>
      </c>
      <c r="C469" s="17">
        <f t="shared" si="89"/>
        <v>9.020270845457718</v>
      </c>
      <c r="D469" s="17">
        <f t="shared" si="90"/>
        <v>8.138146511120336E-14</v>
      </c>
      <c r="E469" s="2">
        <f t="shared" si="91"/>
        <v>77.46559114734995</v>
      </c>
      <c r="F469" s="24">
        <f t="shared" si="92"/>
        <v>0.2230000000000014</v>
      </c>
      <c r="G469" s="2">
        <f t="shared" si="85"/>
        <v>18.94614094350622</v>
      </c>
      <c r="H469" s="24">
        <f t="shared" si="93"/>
        <v>9.337370361510933</v>
      </c>
      <c r="I469" s="5">
        <f t="shared" si="94"/>
        <v>4.6053695836302786E-14</v>
      </c>
      <c r="J469" s="16">
        <f t="shared" si="95"/>
        <v>3.414713057130743E-13</v>
      </c>
      <c r="K469" s="1" t="b">
        <f t="shared" si="96"/>
        <v>0</v>
      </c>
      <c r="L469" s="24">
        <f t="shared" si="86"/>
        <v>0</v>
      </c>
      <c r="W469" s="1">
        <f t="shared" si="97"/>
      </c>
      <c r="X469" s="24">
        <f t="shared" si="98"/>
      </c>
    </row>
    <row r="470" spans="1:24" ht="12.75">
      <c r="A470" s="25">
        <f t="shared" si="87"/>
        <v>4.43999999999995</v>
      </c>
      <c r="B470" s="17">
        <f t="shared" si="88"/>
        <v>38.601513452422836</v>
      </c>
      <c r="C470" s="17">
        <f t="shared" si="89"/>
        <v>9.020270845457718</v>
      </c>
      <c r="D470" s="17">
        <f t="shared" si="90"/>
        <v>8.138146511120336E-14</v>
      </c>
      <c r="E470" s="2">
        <f t="shared" si="91"/>
        <v>77.46559114734995</v>
      </c>
      <c r="F470" s="24">
        <f t="shared" si="92"/>
        <v>0.2230000000000014</v>
      </c>
      <c r="G470" s="2">
        <f t="shared" si="85"/>
        <v>18.94614094350622</v>
      </c>
      <c r="H470" s="24">
        <f t="shared" si="93"/>
        <v>9.337370361510933</v>
      </c>
      <c r="I470" s="5">
        <f t="shared" si="94"/>
        <v>4.6053695836302786E-14</v>
      </c>
      <c r="J470" s="16">
        <f t="shared" si="95"/>
        <v>3.414713057130743E-13</v>
      </c>
      <c r="K470" s="1" t="b">
        <f t="shared" si="96"/>
        <v>0</v>
      </c>
      <c r="L470" s="24">
        <f t="shared" si="86"/>
        <v>0</v>
      </c>
      <c r="W470" s="1">
        <f t="shared" si="97"/>
      </c>
      <c r="X470" s="24">
        <f t="shared" si="98"/>
      </c>
    </row>
    <row r="471" spans="1:24" ht="12.75">
      <c r="A471" s="25">
        <f t="shared" si="87"/>
        <v>4.4499999999999496</v>
      </c>
      <c r="B471" s="17">
        <f t="shared" si="88"/>
        <v>38.69171616087741</v>
      </c>
      <c r="C471" s="17">
        <f t="shared" si="89"/>
        <v>9.020270845457718</v>
      </c>
      <c r="D471" s="17">
        <f t="shared" si="90"/>
        <v>8.138146511120336E-14</v>
      </c>
      <c r="E471" s="2">
        <f t="shared" si="91"/>
        <v>77.46559114734995</v>
      </c>
      <c r="F471" s="24">
        <f t="shared" si="92"/>
        <v>0.2230000000000014</v>
      </c>
      <c r="G471" s="2">
        <f t="shared" si="85"/>
        <v>18.94614094350622</v>
      </c>
      <c r="H471" s="24">
        <f t="shared" si="93"/>
        <v>9.337370361510933</v>
      </c>
      <c r="I471" s="5">
        <f t="shared" si="94"/>
        <v>4.6053695836302786E-14</v>
      </c>
      <c r="J471" s="16">
        <f t="shared" si="95"/>
        <v>3.414713057130743E-13</v>
      </c>
      <c r="K471" s="1" t="b">
        <f t="shared" si="96"/>
        <v>0</v>
      </c>
      <c r="L471" s="24">
        <f t="shared" si="86"/>
        <v>0</v>
      </c>
      <c r="W471" s="1">
        <f t="shared" si="97"/>
      </c>
      <c r="X471" s="24">
        <f t="shared" si="98"/>
      </c>
    </row>
    <row r="472" spans="1:24" ht="12.75">
      <c r="A472" s="25">
        <f t="shared" si="87"/>
        <v>4.459999999999949</v>
      </c>
      <c r="B472" s="17">
        <f t="shared" si="88"/>
        <v>38.78191886933199</v>
      </c>
      <c r="C472" s="17">
        <f t="shared" si="89"/>
        <v>9.020270845457718</v>
      </c>
      <c r="D472" s="17">
        <f t="shared" si="90"/>
        <v>8.138146511120336E-14</v>
      </c>
      <c r="E472" s="2">
        <f t="shared" si="91"/>
        <v>77.46559114734995</v>
      </c>
      <c r="F472" s="24">
        <f t="shared" si="92"/>
        <v>0.2230000000000014</v>
      </c>
      <c r="G472" s="2">
        <f t="shared" si="85"/>
        <v>18.94614094350622</v>
      </c>
      <c r="H472" s="24">
        <f t="shared" si="93"/>
        <v>9.337370361510933</v>
      </c>
      <c r="I472" s="5">
        <f t="shared" si="94"/>
        <v>4.6053695836302786E-14</v>
      </c>
      <c r="J472" s="16">
        <f t="shared" si="95"/>
        <v>3.414713057130743E-13</v>
      </c>
      <c r="K472" s="1" t="b">
        <f t="shared" si="96"/>
        <v>0</v>
      </c>
      <c r="L472" s="24">
        <f t="shared" si="86"/>
        <v>0</v>
      </c>
      <c r="W472" s="1">
        <f t="shared" si="97"/>
      </c>
      <c r="X472" s="24">
        <f t="shared" si="98"/>
      </c>
    </row>
    <row r="473" spans="1:24" ht="12.75">
      <c r="A473" s="25">
        <f t="shared" si="87"/>
        <v>4.469999999999949</v>
      </c>
      <c r="B473" s="17">
        <f t="shared" si="88"/>
        <v>38.872121577786565</v>
      </c>
      <c r="C473" s="17">
        <f t="shared" si="89"/>
        <v>9.020270845457718</v>
      </c>
      <c r="D473" s="17">
        <f t="shared" si="90"/>
        <v>8.138146511120336E-14</v>
      </c>
      <c r="E473" s="2">
        <f t="shared" si="91"/>
        <v>77.46559114734995</v>
      </c>
      <c r="F473" s="24">
        <f t="shared" si="92"/>
        <v>0.2230000000000014</v>
      </c>
      <c r="G473" s="2">
        <f t="shared" si="85"/>
        <v>18.94614094350622</v>
      </c>
      <c r="H473" s="24">
        <f t="shared" si="93"/>
        <v>9.337370361510933</v>
      </c>
      <c r="I473" s="5">
        <f t="shared" si="94"/>
        <v>4.6053695836302786E-14</v>
      </c>
      <c r="J473" s="16">
        <f t="shared" si="95"/>
        <v>3.414713057130743E-13</v>
      </c>
      <c r="K473" s="1" t="b">
        <f t="shared" si="96"/>
        <v>0</v>
      </c>
      <c r="L473" s="24">
        <f t="shared" si="86"/>
        <v>0</v>
      </c>
      <c r="W473" s="1">
        <f t="shared" si="97"/>
      </c>
      <c r="X473" s="24">
        <f t="shared" si="98"/>
      </c>
    </row>
    <row r="474" spans="1:24" ht="12.75">
      <c r="A474" s="25">
        <f t="shared" si="87"/>
        <v>4.479999999999949</v>
      </c>
      <c r="B474" s="17">
        <f t="shared" si="88"/>
        <v>38.96232428624114</v>
      </c>
      <c r="C474" s="17">
        <f t="shared" si="89"/>
        <v>9.020270845457718</v>
      </c>
      <c r="D474" s="17">
        <f t="shared" si="90"/>
        <v>8.138146511120336E-14</v>
      </c>
      <c r="E474" s="2">
        <f t="shared" si="91"/>
        <v>77.46559114734995</v>
      </c>
      <c r="F474" s="24">
        <f t="shared" si="92"/>
        <v>0.2230000000000014</v>
      </c>
      <c r="G474" s="2">
        <f t="shared" si="85"/>
        <v>18.94614094350622</v>
      </c>
      <c r="H474" s="24">
        <f t="shared" si="93"/>
        <v>9.337370361510933</v>
      </c>
      <c r="I474" s="5">
        <f t="shared" si="94"/>
        <v>4.6053695836302786E-14</v>
      </c>
      <c r="J474" s="16">
        <f t="shared" si="95"/>
        <v>3.414713057130743E-13</v>
      </c>
      <c r="K474" s="1" t="b">
        <f t="shared" si="96"/>
        <v>0</v>
      </c>
      <c r="L474" s="24">
        <f t="shared" si="86"/>
        <v>0</v>
      </c>
      <c r="W474" s="1">
        <f t="shared" si="97"/>
      </c>
      <c r="X474" s="24">
        <f t="shared" si="98"/>
      </c>
    </row>
    <row r="475" spans="1:24" ht="12.75">
      <c r="A475" s="25">
        <f t="shared" si="87"/>
        <v>4.489999999999949</v>
      </c>
      <c r="B475" s="17">
        <f t="shared" si="88"/>
        <v>39.05252699469572</v>
      </c>
      <c r="C475" s="17">
        <f t="shared" si="89"/>
        <v>9.020270845457718</v>
      </c>
      <c r="D475" s="17">
        <f t="shared" si="90"/>
        <v>8.138146511120336E-14</v>
      </c>
      <c r="E475" s="2">
        <f t="shared" si="91"/>
        <v>77.46559114734995</v>
      </c>
      <c r="F475" s="24">
        <f t="shared" si="92"/>
        <v>0.2230000000000014</v>
      </c>
      <c r="G475" s="2">
        <f aca="true" t="shared" si="99" ref="G475:G526">($H$20-$H$19)*F475/$B$20+$H$19</f>
        <v>18.94614094350622</v>
      </c>
      <c r="H475" s="24">
        <f t="shared" si="93"/>
        <v>9.337370361510933</v>
      </c>
      <c r="I475" s="5">
        <f t="shared" si="94"/>
        <v>4.6053695836302786E-14</v>
      </c>
      <c r="J475" s="16">
        <f t="shared" si="95"/>
        <v>3.414713057130743E-13</v>
      </c>
      <c r="K475" s="1" t="b">
        <f t="shared" si="96"/>
        <v>0</v>
      </c>
      <c r="L475" s="24">
        <f aca="true" t="shared" si="100" ref="L475:L526">2*PI()*$B$13*H475-C475</f>
        <v>0</v>
      </c>
      <c r="W475" s="1">
        <f t="shared" si="97"/>
      </c>
      <c r="X475" s="24">
        <f t="shared" si="98"/>
      </c>
    </row>
    <row r="476" spans="1:24" ht="12.75">
      <c r="A476" s="25">
        <f aca="true" t="shared" si="101" ref="A476:A526">A475+$B$22</f>
        <v>4.4999999999999485</v>
      </c>
      <c r="B476" s="17">
        <f aca="true" t="shared" si="102" ref="B476:B526">B475+$B$22*(C476+C475)/2</f>
        <v>39.142729703150295</v>
      </c>
      <c r="C476" s="17">
        <f aca="true" t="shared" si="103" ref="C476:C526">C475+D475*$B$22</f>
        <v>9.020270845457718</v>
      </c>
      <c r="D476" s="17">
        <f aca="true" t="shared" si="104" ref="D476:D526">IF(K476,$J$17,($B$21*$B$15*$B$14*($B$20*(1-C476*$B$15/(2*PI()*$B$13*$B$19))-$B$18)/($B$12*$B$13)))</f>
        <v>8.138146511120336E-14</v>
      </c>
      <c r="E476" s="2">
        <f aca="true" t="shared" si="105" ref="E476:E526">IF(K476,$B$19*(1-F476/$B$20),H476*$B$15)</f>
        <v>77.46559114734995</v>
      </c>
      <c r="F476" s="24">
        <f aca="true" t="shared" si="106" ref="F476:F526">IF(K476,(I476/($B$15*$B$14)+$B$18),$B$20*(1-E476/$B$19))</f>
        <v>0.2230000000000014</v>
      </c>
      <c r="G476" s="2">
        <f t="shared" si="99"/>
        <v>18.94614094350622</v>
      </c>
      <c r="H476" s="24">
        <f aca="true" t="shared" si="107" ref="H476:H526">IF(K476,E476/$B$15,C476/(2*PI()*$B$13))</f>
        <v>9.337370361510933</v>
      </c>
      <c r="I476" s="5">
        <f aca="true" t="shared" si="108" ref="I476:I526">IF(K476,$H$17*$B$13,$B$15*$B$14*(F476-$B$18))</f>
        <v>4.6053695836302786E-14</v>
      </c>
      <c r="J476" s="16">
        <f aca="true" t="shared" si="109" ref="J476:J526">$B$15*$B$14*($B$20*(1-C476*$B$15/(2*PI()*$B$13*$B$19))-$B$18)/$B$13</f>
        <v>3.414713057130743E-13</v>
      </c>
      <c r="K476" s="1" t="b">
        <f aca="true" t="shared" si="110" ref="K476:K526">J476&gt;IF(K475,$H$17,$H$16)</f>
        <v>0</v>
      </c>
      <c r="L476" s="24">
        <f t="shared" si="100"/>
        <v>0</v>
      </c>
      <c r="W476" s="1">
        <f aca="true" t="shared" si="111" ref="W476:W526">IF(OR(AND(B476&gt;=$I$6,B475&lt;$I$6),AND(B476&gt;=$I$7,B475&lt;$I$7),AND(B476&gt;=$I$8,B475&lt;$I$8),AND(B476&gt;=$I$9,B475&lt;$I$9),AND(B476&gt;=$I$10,B475&lt;$I$10),AND(B476&gt;=$I$11,B475&lt;$I$11)),INT(B476),"")</f>
      </c>
      <c r="X476" s="24">
        <f aca="true" t="shared" si="112" ref="X476:X526">IF(W476="","",(W476-B475)/(B476-B475)*$B$22+A475)</f>
      </c>
    </row>
    <row r="477" spans="1:24" ht="12.75">
      <c r="A477" s="25">
        <f t="shared" si="101"/>
        <v>4.509999999999948</v>
      </c>
      <c r="B477" s="17">
        <f t="shared" si="102"/>
        <v>39.23293241160487</v>
      </c>
      <c r="C477" s="17">
        <f t="shared" si="103"/>
        <v>9.020270845457718</v>
      </c>
      <c r="D477" s="17">
        <f t="shared" si="104"/>
        <v>8.138146511120336E-14</v>
      </c>
      <c r="E477" s="2">
        <f t="shared" si="105"/>
        <v>77.46559114734995</v>
      </c>
      <c r="F477" s="24">
        <f t="shared" si="106"/>
        <v>0.2230000000000014</v>
      </c>
      <c r="G477" s="2">
        <f t="shared" si="99"/>
        <v>18.94614094350622</v>
      </c>
      <c r="H477" s="24">
        <f t="shared" si="107"/>
        <v>9.337370361510933</v>
      </c>
      <c r="I477" s="5">
        <f t="shared" si="108"/>
        <v>4.6053695836302786E-14</v>
      </c>
      <c r="J477" s="16">
        <f t="shared" si="109"/>
        <v>3.414713057130743E-13</v>
      </c>
      <c r="K477" s="1" t="b">
        <f t="shared" si="110"/>
        <v>0</v>
      </c>
      <c r="L477" s="24">
        <f t="shared" si="100"/>
        <v>0</v>
      </c>
      <c r="W477" s="1">
        <f t="shared" si="111"/>
      </c>
      <c r="X477" s="24">
        <f t="shared" si="112"/>
      </c>
    </row>
    <row r="478" spans="1:24" ht="12.75">
      <c r="A478" s="25">
        <f t="shared" si="101"/>
        <v>4.519999999999948</v>
      </c>
      <c r="B478" s="17">
        <f t="shared" si="102"/>
        <v>39.32313512005945</v>
      </c>
      <c r="C478" s="17">
        <f t="shared" si="103"/>
        <v>9.020270845457718</v>
      </c>
      <c r="D478" s="17">
        <f t="shared" si="104"/>
        <v>8.138146511120336E-14</v>
      </c>
      <c r="E478" s="2">
        <f t="shared" si="105"/>
        <v>77.46559114734995</v>
      </c>
      <c r="F478" s="24">
        <f t="shared" si="106"/>
        <v>0.2230000000000014</v>
      </c>
      <c r="G478" s="2">
        <f t="shared" si="99"/>
        <v>18.94614094350622</v>
      </c>
      <c r="H478" s="24">
        <f t="shared" si="107"/>
        <v>9.337370361510933</v>
      </c>
      <c r="I478" s="5">
        <f t="shared" si="108"/>
        <v>4.6053695836302786E-14</v>
      </c>
      <c r="J478" s="16">
        <f t="shared" si="109"/>
        <v>3.414713057130743E-13</v>
      </c>
      <c r="K478" s="1" t="b">
        <f t="shared" si="110"/>
        <v>0</v>
      </c>
      <c r="L478" s="24">
        <f t="shared" si="100"/>
        <v>0</v>
      </c>
      <c r="W478" s="1">
        <f t="shared" si="111"/>
      </c>
      <c r="X478" s="24">
        <f t="shared" si="112"/>
      </c>
    </row>
    <row r="479" spans="1:24" ht="12.75">
      <c r="A479" s="25">
        <f t="shared" si="101"/>
        <v>4.529999999999948</v>
      </c>
      <c r="B479" s="17">
        <f t="shared" si="102"/>
        <v>39.413337828514024</v>
      </c>
      <c r="C479" s="17">
        <f t="shared" si="103"/>
        <v>9.020270845457718</v>
      </c>
      <c r="D479" s="17">
        <f t="shared" si="104"/>
        <v>8.138146511120336E-14</v>
      </c>
      <c r="E479" s="2">
        <f t="shared" si="105"/>
        <v>77.46559114734995</v>
      </c>
      <c r="F479" s="24">
        <f t="shared" si="106"/>
        <v>0.2230000000000014</v>
      </c>
      <c r="G479" s="2">
        <f t="shared" si="99"/>
        <v>18.94614094350622</v>
      </c>
      <c r="H479" s="24">
        <f t="shared" si="107"/>
        <v>9.337370361510933</v>
      </c>
      <c r="I479" s="5">
        <f t="shared" si="108"/>
        <v>4.6053695836302786E-14</v>
      </c>
      <c r="J479" s="16">
        <f t="shared" si="109"/>
        <v>3.414713057130743E-13</v>
      </c>
      <c r="K479" s="1" t="b">
        <f t="shared" si="110"/>
        <v>0</v>
      </c>
      <c r="L479" s="24">
        <f t="shared" si="100"/>
        <v>0</v>
      </c>
      <c r="W479" s="1">
        <f t="shared" si="111"/>
      </c>
      <c r="X479" s="24">
        <f t="shared" si="112"/>
      </c>
    </row>
    <row r="480" spans="1:24" ht="12.75">
      <c r="A480" s="25">
        <f t="shared" si="101"/>
        <v>4.539999999999948</v>
      </c>
      <c r="B480" s="17">
        <f t="shared" si="102"/>
        <v>39.5035405369686</v>
      </c>
      <c r="C480" s="17">
        <f t="shared" si="103"/>
        <v>9.020270845457718</v>
      </c>
      <c r="D480" s="17">
        <f t="shared" si="104"/>
        <v>8.138146511120336E-14</v>
      </c>
      <c r="E480" s="2">
        <f t="shared" si="105"/>
        <v>77.46559114734995</v>
      </c>
      <c r="F480" s="24">
        <f t="shared" si="106"/>
        <v>0.2230000000000014</v>
      </c>
      <c r="G480" s="2">
        <f t="shared" si="99"/>
        <v>18.94614094350622</v>
      </c>
      <c r="H480" s="24">
        <f t="shared" si="107"/>
        <v>9.337370361510933</v>
      </c>
      <c r="I480" s="5">
        <f t="shared" si="108"/>
        <v>4.6053695836302786E-14</v>
      </c>
      <c r="J480" s="16">
        <f t="shared" si="109"/>
        <v>3.414713057130743E-13</v>
      </c>
      <c r="K480" s="1" t="b">
        <f t="shared" si="110"/>
        <v>0</v>
      </c>
      <c r="L480" s="24">
        <f t="shared" si="100"/>
        <v>0</v>
      </c>
      <c r="W480" s="1">
        <f t="shared" si="111"/>
      </c>
      <c r="X480" s="24">
        <f t="shared" si="112"/>
      </c>
    </row>
    <row r="481" spans="1:24" ht="12.75">
      <c r="A481" s="25">
        <f t="shared" si="101"/>
        <v>4.549999999999947</v>
      </c>
      <c r="B481" s="17">
        <f t="shared" si="102"/>
        <v>39.59374324542318</v>
      </c>
      <c r="C481" s="17">
        <f t="shared" si="103"/>
        <v>9.020270845457718</v>
      </c>
      <c r="D481" s="17">
        <f t="shared" si="104"/>
        <v>8.138146511120336E-14</v>
      </c>
      <c r="E481" s="2">
        <f t="shared" si="105"/>
        <v>77.46559114734995</v>
      </c>
      <c r="F481" s="24">
        <f t="shared" si="106"/>
        <v>0.2230000000000014</v>
      </c>
      <c r="G481" s="2">
        <f t="shared" si="99"/>
        <v>18.94614094350622</v>
      </c>
      <c r="H481" s="24">
        <f t="shared" si="107"/>
        <v>9.337370361510933</v>
      </c>
      <c r="I481" s="5">
        <f t="shared" si="108"/>
        <v>4.6053695836302786E-14</v>
      </c>
      <c r="J481" s="16">
        <f t="shared" si="109"/>
        <v>3.414713057130743E-13</v>
      </c>
      <c r="K481" s="1" t="b">
        <f t="shared" si="110"/>
        <v>0</v>
      </c>
      <c r="L481" s="24">
        <f t="shared" si="100"/>
        <v>0</v>
      </c>
      <c r="W481" s="1">
        <f t="shared" si="111"/>
      </c>
      <c r="X481" s="24">
        <f t="shared" si="112"/>
      </c>
    </row>
    <row r="482" spans="1:24" ht="12.75">
      <c r="A482" s="25">
        <f t="shared" si="101"/>
        <v>4.559999999999947</v>
      </c>
      <c r="B482" s="17">
        <f t="shared" si="102"/>
        <v>39.68394595387775</v>
      </c>
      <c r="C482" s="17">
        <f t="shared" si="103"/>
        <v>9.020270845457718</v>
      </c>
      <c r="D482" s="17">
        <f t="shared" si="104"/>
        <v>8.138146511120336E-14</v>
      </c>
      <c r="E482" s="2">
        <f t="shared" si="105"/>
        <v>77.46559114734995</v>
      </c>
      <c r="F482" s="24">
        <f t="shared" si="106"/>
        <v>0.2230000000000014</v>
      </c>
      <c r="G482" s="2">
        <f t="shared" si="99"/>
        <v>18.94614094350622</v>
      </c>
      <c r="H482" s="24">
        <f t="shared" si="107"/>
        <v>9.337370361510933</v>
      </c>
      <c r="I482" s="5">
        <f t="shared" si="108"/>
        <v>4.6053695836302786E-14</v>
      </c>
      <c r="J482" s="16">
        <f t="shared" si="109"/>
        <v>3.414713057130743E-13</v>
      </c>
      <c r="K482" s="1" t="b">
        <f t="shared" si="110"/>
        <v>0</v>
      </c>
      <c r="L482" s="24">
        <f t="shared" si="100"/>
        <v>0</v>
      </c>
      <c r="W482" s="1">
        <f t="shared" si="111"/>
      </c>
      <c r="X482" s="24">
        <f t="shared" si="112"/>
      </c>
    </row>
    <row r="483" spans="1:24" ht="12.75">
      <c r="A483" s="25">
        <f t="shared" si="101"/>
        <v>4.569999999999947</v>
      </c>
      <c r="B483" s="17">
        <f t="shared" si="102"/>
        <v>39.77414866233233</v>
      </c>
      <c r="C483" s="17">
        <f t="shared" si="103"/>
        <v>9.020270845457718</v>
      </c>
      <c r="D483" s="17">
        <f t="shared" si="104"/>
        <v>8.138146511120336E-14</v>
      </c>
      <c r="E483" s="2">
        <f t="shared" si="105"/>
        <v>77.46559114734995</v>
      </c>
      <c r="F483" s="24">
        <f t="shared" si="106"/>
        <v>0.2230000000000014</v>
      </c>
      <c r="G483" s="2">
        <f t="shared" si="99"/>
        <v>18.94614094350622</v>
      </c>
      <c r="H483" s="24">
        <f t="shared" si="107"/>
        <v>9.337370361510933</v>
      </c>
      <c r="I483" s="5">
        <f t="shared" si="108"/>
        <v>4.6053695836302786E-14</v>
      </c>
      <c r="J483" s="16">
        <f t="shared" si="109"/>
        <v>3.414713057130743E-13</v>
      </c>
      <c r="K483" s="1" t="b">
        <f t="shared" si="110"/>
        <v>0</v>
      </c>
      <c r="L483" s="24">
        <f t="shared" si="100"/>
        <v>0</v>
      </c>
      <c r="W483" s="1">
        <f t="shared" si="111"/>
      </c>
      <c r="X483" s="24">
        <f t="shared" si="112"/>
      </c>
    </row>
    <row r="484" spans="1:24" ht="12.75">
      <c r="A484" s="25">
        <f t="shared" si="101"/>
        <v>4.579999999999947</v>
      </c>
      <c r="B484" s="17">
        <f t="shared" si="102"/>
        <v>39.864351370786906</v>
      </c>
      <c r="C484" s="17">
        <f t="shared" si="103"/>
        <v>9.020270845457718</v>
      </c>
      <c r="D484" s="17">
        <f t="shared" si="104"/>
        <v>8.138146511120336E-14</v>
      </c>
      <c r="E484" s="2">
        <f t="shared" si="105"/>
        <v>77.46559114734995</v>
      </c>
      <c r="F484" s="24">
        <f t="shared" si="106"/>
        <v>0.2230000000000014</v>
      </c>
      <c r="G484" s="2">
        <f t="shared" si="99"/>
        <v>18.94614094350622</v>
      </c>
      <c r="H484" s="24">
        <f t="shared" si="107"/>
        <v>9.337370361510933</v>
      </c>
      <c r="I484" s="5">
        <f t="shared" si="108"/>
        <v>4.6053695836302786E-14</v>
      </c>
      <c r="J484" s="16">
        <f t="shared" si="109"/>
        <v>3.414713057130743E-13</v>
      </c>
      <c r="K484" s="1" t="b">
        <f t="shared" si="110"/>
        <v>0</v>
      </c>
      <c r="L484" s="24">
        <f t="shared" si="100"/>
        <v>0</v>
      </c>
      <c r="W484" s="1">
        <f t="shared" si="111"/>
      </c>
      <c r="X484" s="24">
        <f t="shared" si="112"/>
      </c>
    </row>
    <row r="485" spans="1:24" ht="12.75">
      <c r="A485" s="25">
        <f t="shared" si="101"/>
        <v>4.589999999999947</v>
      </c>
      <c r="B485" s="17">
        <f t="shared" si="102"/>
        <v>39.95455407924148</v>
      </c>
      <c r="C485" s="17">
        <f t="shared" si="103"/>
        <v>9.020270845457718</v>
      </c>
      <c r="D485" s="17">
        <f t="shared" si="104"/>
        <v>8.138146511120336E-14</v>
      </c>
      <c r="E485" s="2">
        <f t="shared" si="105"/>
        <v>77.46559114734995</v>
      </c>
      <c r="F485" s="24">
        <f t="shared" si="106"/>
        <v>0.2230000000000014</v>
      </c>
      <c r="G485" s="2">
        <f t="shared" si="99"/>
        <v>18.94614094350622</v>
      </c>
      <c r="H485" s="24">
        <f t="shared" si="107"/>
        <v>9.337370361510933</v>
      </c>
      <c r="I485" s="5">
        <f t="shared" si="108"/>
        <v>4.6053695836302786E-14</v>
      </c>
      <c r="J485" s="16">
        <f t="shared" si="109"/>
        <v>3.414713057130743E-13</v>
      </c>
      <c r="K485" s="1" t="b">
        <f t="shared" si="110"/>
        <v>0</v>
      </c>
      <c r="L485" s="24">
        <f t="shared" si="100"/>
        <v>0</v>
      </c>
      <c r="W485" s="1">
        <f t="shared" si="111"/>
      </c>
      <c r="X485" s="24">
        <f t="shared" si="112"/>
      </c>
    </row>
    <row r="486" spans="1:24" ht="12.75">
      <c r="A486" s="25">
        <f t="shared" si="101"/>
        <v>4.599999999999946</v>
      </c>
      <c r="B486" s="17">
        <f t="shared" si="102"/>
        <v>40.04475678769606</v>
      </c>
      <c r="C486" s="17">
        <f t="shared" si="103"/>
        <v>9.020270845457718</v>
      </c>
      <c r="D486" s="17">
        <f t="shared" si="104"/>
        <v>8.138146511120336E-14</v>
      </c>
      <c r="E486" s="2">
        <f t="shared" si="105"/>
        <v>77.46559114734995</v>
      </c>
      <c r="F486" s="24">
        <f t="shared" si="106"/>
        <v>0.2230000000000014</v>
      </c>
      <c r="G486" s="2">
        <f t="shared" si="99"/>
        <v>18.94614094350622</v>
      </c>
      <c r="H486" s="24">
        <f t="shared" si="107"/>
        <v>9.337370361510933</v>
      </c>
      <c r="I486" s="5">
        <f t="shared" si="108"/>
        <v>4.6053695836302786E-14</v>
      </c>
      <c r="J486" s="16">
        <f t="shared" si="109"/>
        <v>3.414713057130743E-13</v>
      </c>
      <c r="K486" s="1" t="b">
        <f t="shared" si="110"/>
        <v>0</v>
      </c>
      <c r="L486" s="24">
        <f t="shared" si="100"/>
        <v>0</v>
      </c>
      <c r="W486" s="1">
        <f t="shared" si="111"/>
        <v>40</v>
      </c>
      <c r="X486" s="24">
        <f t="shared" si="112"/>
        <v>4.595038199133557</v>
      </c>
    </row>
    <row r="487" spans="1:24" ht="12.75">
      <c r="A487" s="25">
        <f t="shared" si="101"/>
        <v>4.609999999999946</v>
      </c>
      <c r="B487" s="17">
        <f t="shared" si="102"/>
        <v>40.134959496150636</v>
      </c>
      <c r="C487" s="17">
        <f t="shared" si="103"/>
        <v>9.020270845457718</v>
      </c>
      <c r="D487" s="17">
        <f t="shared" si="104"/>
        <v>8.138146511120336E-14</v>
      </c>
      <c r="E487" s="2">
        <f t="shared" si="105"/>
        <v>77.46559114734995</v>
      </c>
      <c r="F487" s="24">
        <f t="shared" si="106"/>
        <v>0.2230000000000014</v>
      </c>
      <c r="G487" s="2">
        <f t="shared" si="99"/>
        <v>18.94614094350622</v>
      </c>
      <c r="H487" s="24">
        <f t="shared" si="107"/>
        <v>9.337370361510933</v>
      </c>
      <c r="I487" s="5">
        <f t="shared" si="108"/>
        <v>4.6053695836302786E-14</v>
      </c>
      <c r="J487" s="16">
        <f t="shared" si="109"/>
        <v>3.414713057130743E-13</v>
      </c>
      <c r="K487" s="1" t="b">
        <f t="shared" si="110"/>
        <v>0</v>
      </c>
      <c r="L487" s="24">
        <f t="shared" si="100"/>
        <v>0</v>
      </c>
      <c r="W487" s="1">
        <f t="shared" si="111"/>
      </c>
      <c r="X487" s="24">
        <f t="shared" si="112"/>
      </c>
    </row>
    <row r="488" spans="1:24" ht="12.75">
      <c r="A488" s="25">
        <f t="shared" si="101"/>
        <v>4.619999999999946</v>
      </c>
      <c r="B488" s="17">
        <f t="shared" si="102"/>
        <v>40.22516220460521</v>
      </c>
      <c r="C488" s="17">
        <f t="shared" si="103"/>
        <v>9.020270845457718</v>
      </c>
      <c r="D488" s="17">
        <f t="shared" si="104"/>
        <v>8.138146511120336E-14</v>
      </c>
      <c r="E488" s="2">
        <f t="shared" si="105"/>
        <v>77.46559114734995</v>
      </c>
      <c r="F488" s="24">
        <f t="shared" si="106"/>
        <v>0.2230000000000014</v>
      </c>
      <c r="G488" s="2">
        <f t="shared" si="99"/>
        <v>18.94614094350622</v>
      </c>
      <c r="H488" s="24">
        <f t="shared" si="107"/>
        <v>9.337370361510933</v>
      </c>
      <c r="I488" s="5">
        <f t="shared" si="108"/>
        <v>4.6053695836302786E-14</v>
      </c>
      <c r="J488" s="16">
        <f t="shared" si="109"/>
        <v>3.414713057130743E-13</v>
      </c>
      <c r="K488" s="1" t="b">
        <f t="shared" si="110"/>
        <v>0</v>
      </c>
      <c r="L488" s="24">
        <f t="shared" si="100"/>
        <v>0</v>
      </c>
      <c r="W488" s="1">
        <f t="shared" si="111"/>
      </c>
      <c r="X488" s="24">
        <f t="shared" si="112"/>
      </c>
    </row>
    <row r="489" spans="1:24" ht="12.75">
      <c r="A489" s="25">
        <f t="shared" si="101"/>
        <v>4.629999999999946</v>
      </c>
      <c r="B489" s="17">
        <f t="shared" si="102"/>
        <v>40.31536491305979</v>
      </c>
      <c r="C489" s="17">
        <f t="shared" si="103"/>
        <v>9.020270845457718</v>
      </c>
      <c r="D489" s="17">
        <f t="shared" si="104"/>
        <v>8.138146511120336E-14</v>
      </c>
      <c r="E489" s="2">
        <f t="shared" si="105"/>
        <v>77.46559114734995</v>
      </c>
      <c r="F489" s="24">
        <f t="shared" si="106"/>
        <v>0.2230000000000014</v>
      </c>
      <c r="G489" s="2">
        <f t="shared" si="99"/>
        <v>18.94614094350622</v>
      </c>
      <c r="H489" s="24">
        <f t="shared" si="107"/>
        <v>9.337370361510933</v>
      </c>
      <c r="I489" s="5">
        <f t="shared" si="108"/>
        <v>4.6053695836302786E-14</v>
      </c>
      <c r="J489" s="16">
        <f t="shared" si="109"/>
        <v>3.414713057130743E-13</v>
      </c>
      <c r="K489" s="1" t="b">
        <f t="shared" si="110"/>
        <v>0</v>
      </c>
      <c r="L489" s="24">
        <f t="shared" si="100"/>
        <v>0</v>
      </c>
      <c r="W489" s="1">
        <f t="shared" si="111"/>
      </c>
      <c r="X489" s="24">
        <f t="shared" si="112"/>
      </c>
    </row>
    <row r="490" spans="1:24" ht="12.75">
      <c r="A490" s="25">
        <f t="shared" si="101"/>
        <v>4.6399999999999455</v>
      </c>
      <c r="B490" s="17">
        <f t="shared" si="102"/>
        <v>40.405567621514365</v>
      </c>
      <c r="C490" s="17">
        <f t="shared" si="103"/>
        <v>9.020270845457718</v>
      </c>
      <c r="D490" s="17">
        <f t="shared" si="104"/>
        <v>8.138146511120336E-14</v>
      </c>
      <c r="E490" s="2">
        <f t="shared" si="105"/>
        <v>77.46559114734995</v>
      </c>
      <c r="F490" s="24">
        <f t="shared" si="106"/>
        <v>0.2230000000000014</v>
      </c>
      <c r="G490" s="2">
        <f t="shared" si="99"/>
        <v>18.94614094350622</v>
      </c>
      <c r="H490" s="24">
        <f t="shared" si="107"/>
        <v>9.337370361510933</v>
      </c>
      <c r="I490" s="5">
        <f t="shared" si="108"/>
        <v>4.6053695836302786E-14</v>
      </c>
      <c r="J490" s="16">
        <f t="shared" si="109"/>
        <v>3.414713057130743E-13</v>
      </c>
      <c r="K490" s="1" t="b">
        <f t="shared" si="110"/>
        <v>0</v>
      </c>
      <c r="L490" s="24">
        <f t="shared" si="100"/>
        <v>0</v>
      </c>
      <c r="W490" s="1">
        <f t="shared" si="111"/>
      </c>
      <c r="X490" s="24">
        <f t="shared" si="112"/>
      </c>
    </row>
    <row r="491" spans="1:24" ht="12.75">
      <c r="A491" s="25">
        <f t="shared" si="101"/>
        <v>4.649999999999945</v>
      </c>
      <c r="B491" s="17">
        <f t="shared" si="102"/>
        <v>40.49577032996894</v>
      </c>
      <c r="C491" s="17">
        <f t="shared" si="103"/>
        <v>9.020270845457718</v>
      </c>
      <c r="D491" s="17">
        <f t="shared" si="104"/>
        <v>8.138146511120336E-14</v>
      </c>
      <c r="E491" s="2">
        <f t="shared" si="105"/>
        <v>77.46559114734995</v>
      </c>
      <c r="F491" s="24">
        <f t="shared" si="106"/>
        <v>0.2230000000000014</v>
      </c>
      <c r="G491" s="2">
        <f t="shared" si="99"/>
        <v>18.94614094350622</v>
      </c>
      <c r="H491" s="24">
        <f t="shared" si="107"/>
        <v>9.337370361510933</v>
      </c>
      <c r="I491" s="5">
        <f t="shared" si="108"/>
        <v>4.6053695836302786E-14</v>
      </c>
      <c r="J491" s="16">
        <f t="shared" si="109"/>
        <v>3.414713057130743E-13</v>
      </c>
      <c r="K491" s="1" t="b">
        <f t="shared" si="110"/>
        <v>0</v>
      </c>
      <c r="L491" s="24">
        <f t="shared" si="100"/>
        <v>0</v>
      </c>
      <c r="W491" s="1">
        <f t="shared" si="111"/>
      </c>
      <c r="X491" s="24">
        <f t="shared" si="112"/>
      </c>
    </row>
    <row r="492" spans="1:24" ht="12.75">
      <c r="A492" s="25">
        <f t="shared" si="101"/>
        <v>4.659999999999945</v>
      </c>
      <c r="B492" s="17">
        <f t="shared" si="102"/>
        <v>40.58597303842352</v>
      </c>
      <c r="C492" s="17">
        <f t="shared" si="103"/>
        <v>9.020270845457718</v>
      </c>
      <c r="D492" s="17">
        <f t="shared" si="104"/>
        <v>8.138146511120336E-14</v>
      </c>
      <c r="E492" s="2">
        <f t="shared" si="105"/>
        <v>77.46559114734995</v>
      </c>
      <c r="F492" s="24">
        <f t="shared" si="106"/>
        <v>0.2230000000000014</v>
      </c>
      <c r="G492" s="2">
        <f t="shared" si="99"/>
        <v>18.94614094350622</v>
      </c>
      <c r="H492" s="24">
        <f t="shared" si="107"/>
        <v>9.337370361510933</v>
      </c>
      <c r="I492" s="5">
        <f t="shared" si="108"/>
        <v>4.6053695836302786E-14</v>
      </c>
      <c r="J492" s="16">
        <f t="shared" si="109"/>
        <v>3.414713057130743E-13</v>
      </c>
      <c r="K492" s="1" t="b">
        <f t="shared" si="110"/>
        <v>0</v>
      </c>
      <c r="L492" s="24">
        <f t="shared" si="100"/>
        <v>0</v>
      </c>
      <c r="W492" s="1">
        <f t="shared" si="111"/>
      </c>
      <c r="X492" s="24">
        <f t="shared" si="112"/>
      </c>
    </row>
    <row r="493" spans="1:24" ht="12.75">
      <c r="A493" s="25">
        <f t="shared" si="101"/>
        <v>4.669999999999945</v>
      </c>
      <c r="B493" s="17">
        <f t="shared" si="102"/>
        <v>40.676175746878094</v>
      </c>
      <c r="C493" s="17">
        <f t="shared" si="103"/>
        <v>9.020270845457718</v>
      </c>
      <c r="D493" s="17">
        <f t="shared" si="104"/>
        <v>8.138146511120336E-14</v>
      </c>
      <c r="E493" s="2">
        <f t="shared" si="105"/>
        <v>77.46559114734995</v>
      </c>
      <c r="F493" s="24">
        <f t="shared" si="106"/>
        <v>0.2230000000000014</v>
      </c>
      <c r="G493" s="2">
        <f t="shared" si="99"/>
        <v>18.94614094350622</v>
      </c>
      <c r="H493" s="24">
        <f t="shared" si="107"/>
        <v>9.337370361510933</v>
      </c>
      <c r="I493" s="5">
        <f t="shared" si="108"/>
        <v>4.6053695836302786E-14</v>
      </c>
      <c r="J493" s="16">
        <f t="shared" si="109"/>
        <v>3.414713057130743E-13</v>
      </c>
      <c r="K493" s="1" t="b">
        <f t="shared" si="110"/>
        <v>0</v>
      </c>
      <c r="L493" s="24">
        <f t="shared" si="100"/>
        <v>0</v>
      </c>
      <c r="W493" s="1">
        <f t="shared" si="111"/>
      </c>
      <c r="X493" s="24">
        <f t="shared" si="112"/>
      </c>
    </row>
    <row r="494" spans="1:24" ht="12.75">
      <c r="A494" s="25">
        <f t="shared" si="101"/>
        <v>4.679999999999945</v>
      </c>
      <c r="B494" s="17">
        <f t="shared" si="102"/>
        <v>40.76637845533267</v>
      </c>
      <c r="C494" s="17">
        <f t="shared" si="103"/>
        <v>9.020270845457718</v>
      </c>
      <c r="D494" s="17">
        <f t="shared" si="104"/>
        <v>8.138146511120336E-14</v>
      </c>
      <c r="E494" s="2">
        <f t="shared" si="105"/>
        <v>77.46559114734995</v>
      </c>
      <c r="F494" s="24">
        <f t="shared" si="106"/>
        <v>0.2230000000000014</v>
      </c>
      <c r="G494" s="2">
        <f t="shared" si="99"/>
        <v>18.94614094350622</v>
      </c>
      <c r="H494" s="24">
        <f t="shared" si="107"/>
        <v>9.337370361510933</v>
      </c>
      <c r="I494" s="5">
        <f t="shared" si="108"/>
        <v>4.6053695836302786E-14</v>
      </c>
      <c r="J494" s="16">
        <f t="shared" si="109"/>
        <v>3.414713057130743E-13</v>
      </c>
      <c r="K494" s="1" t="b">
        <f t="shared" si="110"/>
        <v>0</v>
      </c>
      <c r="L494" s="24">
        <f t="shared" si="100"/>
        <v>0</v>
      </c>
      <c r="W494" s="1">
        <f t="shared" si="111"/>
      </c>
      <c r="X494" s="24">
        <f t="shared" si="112"/>
      </c>
    </row>
    <row r="495" spans="1:24" ht="12.75">
      <c r="A495" s="25">
        <f t="shared" si="101"/>
        <v>4.689999999999944</v>
      </c>
      <c r="B495" s="17">
        <f t="shared" si="102"/>
        <v>40.85658116378725</v>
      </c>
      <c r="C495" s="17">
        <f t="shared" si="103"/>
        <v>9.020270845457718</v>
      </c>
      <c r="D495" s="17">
        <f t="shared" si="104"/>
        <v>8.138146511120336E-14</v>
      </c>
      <c r="E495" s="2">
        <f t="shared" si="105"/>
        <v>77.46559114734995</v>
      </c>
      <c r="F495" s="24">
        <f t="shared" si="106"/>
        <v>0.2230000000000014</v>
      </c>
      <c r="G495" s="2">
        <f t="shared" si="99"/>
        <v>18.94614094350622</v>
      </c>
      <c r="H495" s="24">
        <f t="shared" si="107"/>
        <v>9.337370361510933</v>
      </c>
      <c r="I495" s="5">
        <f t="shared" si="108"/>
        <v>4.6053695836302786E-14</v>
      </c>
      <c r="J495" s="16">
        <f t="shared" si="109"/>
        <v>3.414713057130743E-13</v>
      </c>
      <c r="K495" s="1" t="b">
        <f t="shared" si="110"/>
        <v>0</v>
      </c>
      <c r="L495" s="24">
        <f t="shared" si="100"/>
        <v>0</v>
      </c>
      <c r="W495" s="1">
        <f t="shared" si="111"/>
      </c>
      <c r="X495" s="24">
        <f t="shared" si="112"/>
      </c>
    </row>
    <row r="496" spans="1:24" ht="12.75">
      <c r="A496" s="25">
        <f t="shared" si="101"/>
        <v>4.699999999999944</v>
      </c>
      <c r="B496" s="17">
        <f t="shared" si="102"/>
        <v>40.946783872241824</v>
      </c>
      <c r="C496" s="17">
        <f t="shared" si="103"/>
        <v>9.020270845457718</v>
      </c>
      <c r="D496" s="17">
        <f t="shared" si="104"/>
        <v>8.138146511120336E-14</v>
      </c>
      <c r="E496" s="2">
        <f t="shared" si="105"/>
        <v>77.46559114734995</v>
      </c>
      <c r="F496" s="24">
        <f t="shared" si="106"/>
        <v>0.2230000000000014</v>
      </c>
      <c r="G496" s="2">
        <f t="shared" si="99"/>
        <v>18.94614094350622</v>
      </c>
      <c r="H496" s="24">
        <f t="shared" si="107"/>
        <v>9.337370361510933</v>
      </c>
      <c r="I496" s="5">
        <f t="shared" si="108"/>
        <v>4.6053695836302786E-14</v>
      </c>
      <c r="J496" s="16">
        <f t="shared" si="109"/>
        <v>3.414713057130743E-13</v>
      </c>
      <c r="K496" s="1" t="b">
        <f t="shared" si="110"/>
        <v>0</v>
      </c>
      <c r="L496" s="24">
        <f t="shared" si="100"/>
        <v>0</v>
      </c>
      <c r="W496" s="1">
        <f t="shared" si="111"/>
      </c>
      <c r="X496" s="24">
        <f t="shared" si="112"/>
      </c>
    </row>
    <row r="497" spans="1:24" ht="12.75">
      <c r="A497" s="25">
        <f t="shared" si="101"/>
        <v>4.709999999999944</v>
      </c>
      <c r="B497" s="17">
        <f t="shared" si="102"/>
        <v>41.0369865806964</v>
      </c>
      <c r="C497" s="17">
        <f t="shared" si="103"/>
        <v>9.020270845457718</v>
      </c>
      <c r="D497" s="17">
        <f t="shared" si="104"/>
        <v>8.138146511120336E-14</v>
      </c>
      <c r="E497" s="2">
        <f t="shared" si="105"/>
        <v>77.46559114734995</v>
      </c>
      <c r="F497" s="24">
        <f t="shared" si="106"/>
        <v>0.2230000000000014</v>
      </c>
      <c r="G497" s="2">
        <f t="shared" si="99"/>
        <v>18.94614094350622</v>
      </c>
      <c r="H497" s="24">
        <f t="shared" si="107"/>
        <v>9.337370361510933</v>
      </c>
      <c r="I497" s="5">
        <f t="shared" si="108"/>
        <v>4.6053695836302786E-14</v>
      </c>
      <c r="J497" s="16">
        <f t="shared" si="109"/>
        <v>3.414713057130743E-13</v>
      </c>
      <c r="K497" s="1" t="b">
        <f t="shared" si="110"/>
        <v>0</v>
      </c>
      <c r="L497" s="24">
        <f t="shared" si="100"/>
        <v>0</v>
      </c>
      <c r="W497" s="1">
        <f t="shared" si="111"/>
      </c>
      <c r="X497" s="24">
        <f t="shared" si="112"/>
      </c>
    </row>
    <row r="498" spans="1:24" ht="12.75">
      <c r="A498" s="25">
        <f t="shared" si="101"/>
        <v>4.719999999999944</v>
      </c>
      <c r="B498" s="17">
        <f t="shared" si="102"/>
        <v>41.12718928915098</v>
      </c>
      <c r="C498" s="17">
        <f t="shared" si="103"/>
        <v>9.020270845457718</v>
      </c>
      <c r="D498" s="17">
        <f t="shared" si="104"/>
        <v>8.138146511120336E-14</v>
      </c>
      <c r="E498" s="2">
        <f t="shared" si="105"/>
        <v>77.46559114734995</v>
      </c>
      <c r="F498" s="24">
        <f t="shared" si="106"/>
        <v>0.2230000000000014</v>
      </c>
      <c r="G498" s="2">
        <f t="shared" si="99"/>
        <v>18.94614094350622</v>
      </c>
      <c r="H498" s="24">
        <f t="shared" si="107"/>
        <v>9.337370361510933</v>
      </c>
      <c r="I498" s="5">
        <f t="shared" si="108"/>
        <v>4.6053695836302786E-14</v>
      </c>
      <c r="J498" s="16">
        <f t="shared" si="109"/>
        <v>3.414713057130743E-13</v>
      </c>
      <c r="K498" s="1" t="b">
        <f t="shared" si="110"/>
        <v>0</v>
      </c>
      <c r="L498" s="24">
        <f t="shared" si="100"/>
        <v>0</v>
      </c>
      <c r="W498" s="1">
        <f t="shared" si="111"/>
      </c>
      <c r="X498" s="24">
        <f t="shared" si="112"/>
      </c>
    </row>
    <row r="499" spans="1:24" ht="12.75">
      <c r="A499" s="25">
        <f t="shared" si="101"/>
        <v>4.729999999999944</v>
      </c>
      <c r="B499" s="17">
        <f t="shared" si="102"/>
        <v>41.21739199760555</v>
      </c>
      <c r="C499" s="17">
        <f t="shared" si="103"/>
        <v>9.020270845457718</v>
      </c>
      <c r="D499" s="17">
        <f t="shared" si="104"/>
        <v>8.138146511120336E-14</v>
      </c>
      <c r="E499" s="2">
        <f t="shared" si="105"/>
        <v>77.46559114734995</v>
      </c>
      <c r="F499" s="24">
        <f t="shared" si="106"/>
        <v>0.2230000000000014</v>
      </c>
      <c r="G499" s="2">
        <f t="shared" si="99"/>
        <v>18.94614094350622</v>
      </c>
      <c r="H499" s="24">
        <f t="shared" si="107"/>
        <v>9.337370361510933</v>
      </c>
      <c r="I499" s="5">
        <f t="shared" si="108"/>
        <v>4.6053695836302786E-14</v>
      </c>
      <c r="J499" s="16">
        <f t="shared" si="109"/>
        <v>3.414713057130743E-13</v>
      </c>
      <c r="K499" s="1" t="b">
        <f t="shared" si="110"/>
        <v>0</v>
      </c>
      <c r="L499" s="24">
        <f t="shared" si="100"/>
        <v>0</v>
      </c>
      <c r="W499" s="1">
        <f t="shared" si="111"/>
      </c>
      <c r="X499" s="24">
        <f t="shared" si="112"/>
      </c>
    </row>
    <row r="500" spans="1:24" ht="12.75">
      <c r="A500" s="25">
        <f t="shared" si="101"/>
        <v>4.739999999999943</v>
      </c>
      <c r="B500" s="17">
        <f t="shared" si="102"/>
        <v>41.30759470606013</v>
      </c>
      <c r="C500" s="17">
        <f t="shared" si="103"/>
        <v>9.020270845457718</v>
      </c>
      <c r="D500" s="17">
        <f t="shared" si="104"/>
        <v>8.138146511120336E-14</v>
      </c>
      <c r="E500" s="2">
        <f t="shared" si="105"/>
        <v>77.46559114734995</v>
      </c>
      <c r="F500" s="24">
        <f t="shared" si="106"/>
        <v>0.2230000000000014</v>
      </c>
      <c r="G500" s="2">
        <f t="shared" si="99"/>
        <v>18.94614094350622</v>
      </c>
      <c r="H500" s="24">
        <f t="shared" si="107"/>
        <v>9.337370361510933</v>
      </c>
      <c r="I500" s="5">
        <f t="shared" si="108"/>
        <v>4.6053695836302786E-14</v>
      </c>
      <c r="J500" s="16">
        <f t="shared" si="109"/>
        <v>3.414713057130743E-13</v>
      </c>
      <c r="K500" s="1" t="b">
        <f t="shared" si="110"/>
        <v>0</v>
      </c>
      <c r="L500" s="24">
        <f t="shared" si="100"/>
        <v>0</v>
      </c>
      <c r="W500" s="1">
        <f t="shared" si="111"/>
      </c>
      <c r="X500" s="24">
        <f t="shared" si="112"/>
      </c>
    </row>
    <row r="501" spans="1:24" ht="12.75">
      <c r="A501" s="25">
        <f t="shared" si="101"/>
        <v>4.749999999999943</v>
      </c>
      <c r="B501" s="17">
        <f t="shared" si="102"/>
        <v>41.397797414514706</v>
      </c>
      <c r="C501" s="17">
        <f t="shared" si="103"/>
        <v>9.020270845457718</v>
      </c>
      <c r="D501" s="17">
        <f t="shared" si="104"/>
        <v>8.138146511120336E-14</v>
      </c>
      <c r="E501" s="2">
        <f t="shared" si="105"/>
        <v>77.46559114734995</v>
      </c>
      <c r="F501" s="24">
        <f t="shared" si="106"/>
        <v>0.2230000000000014</v>
      </c>
      <c r="G501" s="2">
        <f t="shared" si="99"/>
        <v>18.94614094350622</v>
      </c>
      <c r="H501" s="24">
        <f t="shared" si="107"/>
        <v>9.337370361510933</v>
      </c>
      <c r="I501" s="5">
        <f t="shared" si="108"/>
        <v>4.6053695836302786E-14</v>
      </c>
      <c r="J501" s="16">
        <f t="shared" si="109"/>
        <v>3.414713057130743E-13</v>
      </c>
      <c r="K501" s="1" t="b">
        <f t="shared" si="110"/>
        <v>0</v>
      </c>
      <c r="L501" s="24">
        <f t="shared" si="100"/>
        <v>0</v>
      </c>
      <c r="W501" s="1">
        <f t="shared" si="111"/>
      </c>
      <c r="X501" s="24">
        <f t="shared" si="112"/>
      </c>
    </row>
    <row r="502" spans="1:24" ht="12.75">
      <c r="A502" s="25">
        <f t="shared" si="101"/>
        <v>4.759999999999943</v>
      </c>
      <c r="B502" s="17">
        <f t="shared" si="102"/>
        <v>41.48800012296928</v>
      </c>
      <c r="C502" s="17">
        <f t="shared" si="103"/>
        <v>9.020270845457718</v>
      </c>
      <c r="D502" s="17">
        <f t="shared" si="104"/>
        <v>8.138146511120336E-14</v>
      </c>
      <c r="E502" s="2">
        <f t="shared" si="105"/>
        <v>77.46559114734995</v>
      </c>
      <c r="F502" s="24">
        <f t="shared" si="106"/>
        <v>0.2230000000000014</v>
      </c>
      <c r="G502" s="2">
        <f t="shared" si="99"/>
        <v>18.94614094350622</v>
      </c>
      <c r="H502" s="24">
        <f t="shared" si="107"/>
        <v>9.337370361510933</v>
      </c>
      <c r="I502" s="5">
        <f t="shared" si="108"/>
        <v>4.6053695836302786E-14</v>
      </c>
      <c r="J502" s="16">
        <f t="shared" si="109"/>
        <v>3.414713057130743E-13</v>
      </c>
      <c r="K502" s="1" t="b">
        <f t="shared" si="110"/>
        <v>0</v>
      </c>
      <c r="L502" s="24">
        <f t="shared" si="100"/>
        <v>0</v>
      </c>
      <c r="W502" s="1">
        <f t="shared" si="111"/>
      </c>
      <c r="X502" s="24">
        <f t="shared" si="112"/>
      </c>
    </row>
    <row r="503" spans="1:24" ht="12.75">
      <c r="A503" s="25">
        <f t="shared" si="101"/>
        <v>4.769999999999943</v>
      </c>
      <c r="B503" s="17">
        <f t="shared" si="102"/>
        <v>41.57820283142386</v>
      </c>
      <c r="C503" s="17">
        <f t="shared" si="103"/>
        <v>9.020270845457718</v>
      </c>
      <c r="D503" s="17">
        <f t="shared" si="104"/>
        <v>8.138146511120336E-14</v>
      </c>
      <c r="E503" s="2">
        <f t="shared" si="105"/>
        <v>77.46559114734995</v>
      </c>
      <c r="F503" s="24">
        <f t="shared" si="106"/>
        <v>0.2230000000000014</v>
      </c>
      <c r="G503" s="2">
        <f t="shared" si="99"/>
        <v>18.94614094350622</v>
      </c>
      <c r="H503" s="24">
        <f t="shared" si="107"/>
        <v>9.337370361510933</v>
      </c>
      <c r="I503" s="5">
        <f t="shared" si="108"/>
        <v>4.6053695836302786E-14</v>
      </c>
      <c r="J503" s="16">
        <f t="shared" si="109"/>
        <v>3.414713057130743E-13</v>
      </c>
      <c r="K503" s="1" t="b">
        <f t="shared" si="110"/>
        <v>0</v>
      </c>
      <c r="L503" s="24">
        <f t="shared" si="100"/>
        <v>0</v>
      </c>
      <c r="W503" s="1">
        <f t="shared" si="111"/>
      </c>
      <c r="X503" s="24">
        <f t="shared" si="112"/>
      </c>
    </row>
    <row r="504" spans="1:24" ht="12.75">
      <c r="A504" s="25">
        <f t="shared" si="101"/>
        <v>4.7799999999999425</v>
      </c>
      <c r="B504" s="17">
        <f t="shared" si="102"/>
        <v>41.668405539878435</v>
      </c>
      <c r="C504" s="17">
        <f t="shared" si="103"/>
        <v>9.020270845457718</v>
      </c>
      <c r="D504" s="17">
        <f t="shared" si="104"/>
        <v>8.138146511120336E-14</v>
      </c>
      <c r="E504" s="2">
        <f t="shared" si="105"/>
        <v>77.46559114734995</v>
      </c>
      <c r="F504" s="24">
        <f t="shared" si="106"/>
        <v>0.2230000000000014</v>
      </c>
      <c r="G504" s="2">
        <f t="shared" si="99"/>
        <v>18.94614094350622</v>
      </c>
      <c r="H504" s="24">
        <f t="shared" si="107"/>
        <v>9.337370361510933</v>
      </c>
      <c r="I504" s="5">
        <f t="shared" si="108"/>
        <v>4.6053695836302786E-14</v>
      </c>
      <c r="J504" s="16">
        <f t="shared" si="109"/>
        <v>3.414713057130743E-13</v>
      </c>
      <c r="K504" s="1" t="b">
        <f t="shared" si="110"/>
        <v>0</v>
      </c>
      <c r="L504" s="24">
        <f t="shared" si="100"/>
        <v>0</v>
      </c>
      <c r="W504" s="1">
        <f t="shared" si="111"/>
      </c>
      <c r="X504" s="24">
        <f t="shared" si="112"/>
      </c>
    </row>
    <row r="505" spans="1:24" ht="12.75">
      <c r="A505" s="25">
        <f t="shared" si="101"/>
        <v>4.789999999999942</v>
      </c>
      <c r="B505" s="17">
        <f t="shared" si="102"/>
        <v>41.75860824833301</v>
      </c>
      <c r="C505" s="17">
        <f t="shared" si="103"/>
        <v>9.020270845457718</v>
      </c>
      <c r="D505" s="17">
        <f t="shared" si="104"/>
        <v>8.138146511120336E-14</v>
      </c>
      <c r="E505" s="2">
        <f t="shared" si="105"/>
        <v>77.46559114734995</v>
      </c>
      <c r="F505" s="24">
        <f t="shared" si="106"/>
        <v>0.2230000000000014</v>
      </c>
      <c r="G505" s="2">
        <f t="shared" si="99"/>
        <v>18.94614094350622</v>
      </c>
      <c r="H505" s="24">
        <f t="shared" si="107"/>
        <v>9.337370361510933</v>
      </c>
      <c r="I505" s="5">
        <f t="shared" si="108"/>
        <v>4.6053695836302786E-14</v>
      </c>
      <c r="J505" s="16">
        <f t="shared" si="109"/>
        <v>3.414713057130743E-13</v>
      </c>
      <c r="K505" s="1" t="b">
        <f t="shared" si="110"/>
        <v>0</v>
      </c>
      <c r="L505" s="24">
        <f t="shared" si="100"/>
        <v>0</v>
      </c>
      <c r="W505" s="1">
        <f t="shared" si="111"/>
      </c>
      <c r="X505" s="24">
        <f t="shared" si="112"/>
      </c>
    </row>
    <row r="506" spans="1:24" ht="12.75">
      <c r="A506" s="25">
        <f t="shared" si="101"/>
        <v>4.799999999999942</v>
      </c>
      <c r="B506" s="17">
        <f t="shared" si="102"/>
        <v>41.84881095678759</v>
      </c>
      <c r="C506" s="17">
        <f t="shared" si="103"/>
        <v>9.020270845457718</v>
      </c>
      <c r="D506" s="17">
        <f t="shared" si="104"/>
        <v>8.138146511120336E-14</v>
      </c>
      <c r="E506" s="2">
        <f t="shared" si="105"/>
        <v>77.46559114734995</v>
      </c>
      <c r="F506" s="24">
        <f t="shared" si="106"/>
        <v>0.2230000000000014</v>
      </c>
      <c r="G506" s="2">
        <f t="shared" si="99"/>
        <v>18.94614094350622</v>
      </c>
      <c r="H506" s="24">
        <f t="shared" si="107"/>
        <v>9.337370361510933</v>
      </c>
      <c r="I506" s="5">
        <f t="shared" si="108"/>
        <v>4.6053695836302786E-14</v>
      </c>
      <c r="J506" s="16">
        <f t="shared" si="109"/>
        <v>3.414713057130743E-13</v>
      </c>
      <c r="K506" s="1" t="b">
        <f t="shared" si="110"/>
        <v>0</v>
      </c>
      <c r="L506" s="24">
        <f t="shared" si="100"/>
        <v>0</v>
      </c>
      <c r="W506" s="1">
        <f t="shared" si="111"/>
      </c>
      <c r="X506" s="24">
        <f t="shared" si="112"/>
      </c>
    </row>
    <row r="507" spans="1:24" ht="12.75">
      <c r="A507" s="25">
        <f t="shared" si="101"/>
        <v>4.809999999999942</v>
      </c>
      <c r="B507" s="17">
        <f t="shared" si="102"/>
        <v>41.939013665242165</v>
      </c>
      <c r="C507" s="17">
        <f t="shared" si="103"/>
        <v>9.020270845457718</v>
      </c>
      <c r="D507" s="17">
        <f t="shared" si="104"/>
        <v>8.138146511120336E-14</v>
      </c>
      <c r="E507" s="2">
        <f t="shared" si="105"/>
        <v>77.46559114734995</v>
      </c>
      <c r="F507" s="24">
        <f t="shared" si="106"/>
        <v>0.2230000000000014</v>
      </c>
      <c r="G507" s="2">
        <f t="shared" si="99"/>
        <v>18.94614094350622</v>
      </c>
      <c r="H507" s="24">
        <f t="shared" si="107"/>
        <v>9.337370361510933</v>
      </c>
      <c r="I507" s="5">
        <f t="shared" si="108"/>
        <v>4.6053695836302786E-14</v>
      </c>
      <c r="J507" s="16">
        <f t="shared" si="109"/>
        <v>3.414713057130743E-13</v>
      </c>
      <c r="K507" s="1" t="b">
        <f t="shared" si="110"/>
        <v>0</v>
      </c>
      <c r="L507" s="24">
        <f t="shared" si="100"/>
        <v>0</v>
      </c>
      <c r="W507" s="1">
        <f t="shared" si="111"/>
      </c>
      <c r="X507" s="24">
        <f t="shared" si="112"/>
      </c>
    </row>
    <row r="508" spans="1:24" ht="12.75">
      <c r="A508" s="25">
        <f t="shared" si="101"/>
        <v>4.819999999999942</v>
      </c>
      <c r="B508" s="17">
        <f t="shared" si="102"/>
        <v>42.02921637369674</v>
      </c>
      <c r="C508" s="17">
        <f t="shared" si="103"/>
        <v>9.020270845457718</v>
      </c>
      <c r="D508" s="17">
        <f t="shared" si="104"/>
        <v>8.138146511120336E-14</v>
      </c>
      <c r="E508" s="2">
        <f t="shared" si="105"/>
        <v>77.46559114734995</v>
      </c>
      <c r="F508" s="24">
        <f t="shared" si="106"/>
        <v>0.2230000000000014</v>
      </c>
      <c r="G508" s="2">
        <f t="shared" si="99"/>
        <v>18.94614094350622</v>
      </c>
      <c r="H508" s="24">
        <f t="shared" si="107"/>
        <v>9.337370361510933</v>
      </c>
      <c r="I508" s="5">
        <f t="shared" si="108"/>
        <v>4.6053695836302786E-14</v>
      </c>
      <c r="J508" s="16">
        <f t="shared" si="109"/>
        <v>3.414713057130743E-13</v>
      </c>
      <c r="K508" s="1" t="b">
        <f t="shared" si="110"/>
        <v>0</v>
      </c>
      <c r="L508" s="24">
        <f t="shared" si="100"/>
        <v>0</v>
      </c>
      <c r="W508" s="1">
        <f t="shared" si="111"/>
      </c>
      <c r="X508" s="24">
        <f t="shared" si="112"/>
      </c>
    </row>
    <row r="509" spans="1:24" ht="12.75">
      <c r="A509" s="25">
        <f t="shared" si="101"/>
        <v>4.8299999999999415</v>
      </c>
      <c r="B509" s="17">
        <f t="shared" si="102"/>
        <v>42.11941908215132</v>
      </c>
      <c r="C509" s="17">
        <f t="shared" si="103"/>
        <v>9.020270845457718</v>
      </c>
      <c r="D509" s="17">
        <f t="shared" si="104"/>
        <v>8.138146511120336E-14</v>
      </c>
      <c r="E509" s="2">
        <f t="shared" si="105"/>
        <v>77.46559114734995</v>
      </c>
      <c r="F509" s="24">
        <f t="shared" si="106"/>
        <v>0.2230000000000014</v>
      </c>
      <c r="G509" s="2">
        <f t="shared" si="99"/>
        <v>18.94614094350622</v>
      </c>
      <c r="H509" s="24">
        <f t="shared" si="107"/>
        <v>9.337370361510933</v>
      </c>
      <c r="I509" s="5">
        <f t="shared" si="108"/>
        <v>4.6053695836302786E-14</v>
      </c>
      <c r="J509" s="16">
        <f t="shared" si="109"/>
        <v>3.414713057130743E-13</v>
      </c>
      <c r="K509" s="1" t="b">
        <f t="shared" si="110"/>
        <v>0</v>
      </c>
      <c r="L509" s="24">
        <f t="shared" si="100"/>
        <v>0</v>
      </c>
      <c r="W509" s="1">
        <f t="shared" si="111"/>
      </c>
      <c r="X509" s="24">
        <f t="shared" si="112"/>
      </c>
    </row>
    <row r="510" spans="1:24" ht="12.75">
      <c r="A510" s="25">
        <f t="shared" si="101"/>
        <v>4.839999999999941</v>
      </c>
      <c r="B510" s="17">
        <f t="shared" si="102"/>
        <v>42.209621790605894</v>
      </c>
      <c r="C510" s="17">
        <f t="shared" si="103"/>
        <v>9.020270845457718</v>
      </c>
      <c r="D510" s="17">
        <f t="shared" si="104"/>
        <v>8.138146511120336E-14</v>
      </c>
      <c r="E510" s="2">
        <f t="shared" si="105"/>
        <v>77.46559114734995</v>
      </c>
      <c r="F510" s="24">
        <f t="shared" si="106"/>
        <v>0.2230000000000014</v>
      </c>
      <c r="G510" s="2">
        <f t="shared" si="99"/>
        <v>18.94614094350622</v>
      </c>
      <c r="H510" s="24">
        <f t="shared" si="107"/>
        <v>9.337370361510933</v>
      </c>
      <c r="I510" s="5">
        <f t="shared" si="108"/>
        <v>4.6053695836302786E-14</v>
      </c>
      <c r="J510" s="16">
        <f t="shared" si="109"/>
        <v>3.414713057130743E-13</v>
      </c>
      <c r="K510" s="1" t="b">
        <f t="shared" si="110"/>
        <v>0</v>
      </c>
      <c r="L510" s="24">
        <f t="shared" si="100"/>
        <v>0</v>
      </c>
      <c r="W510" s="1">
        <f t="shared" si="111"/>
      </c>
      <c r="X510" s="24">
        <f t="shared" si="112"/>
      </c>
    </row>
    <row r="511" spans="1:24" ht="12.75">
      <c r="A511" s="25">
        <f t="shared" si="101"/>
        <v>4.849999999999941</v>
      </c>
      <c r="B511" s="17">
        <f t="shared" si="102"/>
        <v>42.29982449906047</v>
      </c>
      <c r="C511" s="17">
        <f t="shared" si="103"/>
        <v>9.020270845457718</v>
      </c>
      <c r="D511" s="17">
        <f t="shared" si="104"/>
        <v>8.138146511120336E-14</v>
      </c>
      <c r="E511" s="2">
        <f t="shared" si="105"/>
        <v>77.46559114734995</v>
      </c>
      <c r="F511" s="24">
        <f t="shared" si="106"/>
        <v>0.2230000000000014</v>
      </c>
      <c r="G511" s="2">
        <f t="shared" si="99"/>
        <v>18.94614094350622</v>
      </c>
      <c r="H511" s="24">
        <f t="shared" si="107"/>
        <v>9.337370361510933</v>
      </c>
      <c r="I511" s="5">
        <f t="shared" si="108"/>
        <v>4.6053695836302786E-14</v>
      </c>
      <c r="J511" s="16">
        <f t="shared" si="109"/>
        <v>3.414713057130743E-13</v>
      </c>
      <c r="K511" s="1" t="b">
        <f t="shared" si="110"/>
        <v>0</v>
      </c>
      <c r="L511" s="24">
        <f t="shared" si="100"/>
        <v>0</v>
      </c>
      <c r="W511" s="1">
        <f t="shared" si="111"/>
      </c>
      <c r="X511" s="24">
        <f t="shared" si="112"/>
      </c>
    </row>
    <row r="512" spans="1:24" ht="12.75">
      <c r="A512" s="25">
        <f t="shared" si="101"/>
        <v>4.859999999999941</v>
      </c>
      <c r="B512" s="17">
        <f t="shared" si="102"/>
        <v>42.39002720751505</v>
      </c>
      <c r="C512" s="17">
        <f t="shared" si="103"/>
        <v>9.020270845457718</v>
      </c>
      <c r="D512" s="17">
        <f t="shared" si="104"/>
        <v>8.138146511120336E-14</v>
      </c>
      <c r="E512" s="2">
        <f t="shared" si="105"/>
        <v>77.46559114734995</v>
      </c>
      <c r="F512" s="24">
        <f t="shared" si="106"/>
        <v>0.2230000000000014</v>
      </c>
      <c r="G512" s="2">
        <f t="shared" si="99"/>
        <v>18.94614094350622</v>
      </c>
      <c r="H512" s="24">
        <f t="shared" si="107"/>
        <v>9.337370361510933</v>
      </c>
      <c r="I512" s="5">
        <f t="shared" si="108"/>
        <v>4.6053695836302786E-14</v>
      </c>
      <c r="J512" s="16">
        <f t="shared" si="109"/>
        <v>3.414713057130743E-13</v>
      </c>
      <c r="K512" s="1" t="b">
        <f t="shared" si="110"/>
        <v>0</v>
      </c>
      <c r="L512" s="24">
        <f t="shared" si="100"/>
        <v>0</v>
      </c>
      <c r="W512" s="1">
        <f t="shared" si="111"/>
      </c>
      <c r="X512" s="24">
        <f t="shared" si="112"/>
      </c>
    </row>
    <row r="513" spans="1:24" ht="12.75">
      <c r="A513" s="25">
        <f t="shared" si="101"/>
        <v>4.869999999999941</v>
      </c>
      <c r="B513" s="17">
        <f t="shared" si="102"/>
        <v>42.48022991596962</v>
      </c>
      <c r="C513" s="17">
        <f t="shared" si="103"/>
        <v>9.020270845457718</v>
      </c>
      <c r="D513" s="17">
        <f t="shared" si="104"/>
        <v>8.138146511120336E-14</v>
      </c>
      <c r="E513" s="2">
        <f t="shared" si="105"/>
        <v>77.46559114734995</v>
      </c>
      <c r="F513" s="24">
        <f t="shared" si="106"/>
        <v>0.2230000000000014</v>
      </c>
      <c r="G513" s="2">
        <f t="shared" si="99"/>
        <v>18.94614094350622</v>
      </c>
      <c r="H513" s="24">
        <f t="shared" si="107"/>
        <v>9.337370361510933</v>
      </c>
      <c r="I513" s="5">
        <f t="shared" si="108"/>
        <v>4.6053695836302786E-14</v>
      </c>
      <c r="J513" s="16">
        <f t="shared" si="109"/>
        <v>3.414713057130743E-13</v>
      </c>
      <c r="K513" s="1" t="b">
        <f t="shared" si="110"/>
        <v>0</v>
      </c>
      <c r="L513" s="24">
        <f t="shared" si="100"/>
        <v>0</v>
      </c>
      <c r="W513" s="1">
        <f t="shared" si="111"/>
      </c>
      <c r="X513" s="24">
        <f t="shared" si="112"/>
      </c>
    </row>
    <row r="514" spans="1:24" ht="12.75">
      <c r="A514" s="25">
        <f t="shared" si="101"/>
        <v>4.87999999999994</v>
      </c>
      <c r="B514" s="17">
        <f t="shared" si="102"/>
        <v>42.5704326244242</v>
      </c>
      <c r="C514" s="17">
        <f t="shared" si="103"/>
        <v>9.020270845457718</v>
      </c>
      <c r="D514" s="17">
        <f t="shared" si="104"/>
        <v>8.138146511120336E-14</v>
      </c>
      <c r="E514" s="2">
        <f t="shared" si="105"/>
        <v>77.46559114734995</v>
      </c>
      <c r="F514" s="24">
        <f t="shared" si="106"/>
        <v>0.2230000000000014</v>
      </c>
      <c r="G514" s="2">
        <f t="shared" si="99"/>
        <v>18.94614094350622</v>
      </c>
      <c r="H514" s="24">
        <f t="shared" si="107"/>
        <v>9.337370361510933</v>
      </c>
      <c r="I514" s="5">
        <f t="shared" si="108"/>
        <v>4.6053695836302786E-14</v>
      </c>
      <c r="J514" s="16">
        <f t="shared" si="109"/>
        <v>3.414713057130743E-13</v>
      </c>
      <c r="K514" s="1" t="b">
        <f t="shared" si="110"/>
        <v>0</v>
      </c>
      <c r="L514" s="24">
        <f t="shared" si="100"/>
        <v>0</v>
      </c>
      <c r="W514" s="1">
        <f t="shared" si="111"/>
      </c>
      <c r="X514" s="24">
        <f t="shared" si="112"/>
      </c>
    </row>
    <row r="515" spans="1:24" ht="12.75">
      <c r="A515" s="25">
        <f t="shared" si="101"/>
        <v>4.88999999999994</v>
      </c>
      <c r="B515" s="17">
        <f t="shared" si="102"/>
        <v>42.660635332878776</v>
      </c>
      <c r="C515" s="17">
        <f t="shared" si="103"/>
        <v>9.020270845457718</v>
      </c>
      <c r="D515" s="17">
        <f t="shared" si="104"/>
        <v>8.138146511120336E-14</v>
      </c>
      <c r="E515" s="2">
        <f t="shared" si="105"/>
        <v>77.46559114734995</v>
      </c>
      <c r="F515" s="24">
        <f t="shared" si="106"/>
        <v>0.2230000000000014</v>
      </c>
      <c r="G515" s="2">
        <f t="shared" si="99"/>
        <v>18.94614094350622</v>
      </c>
      <c r="H515" s="24">
        <f t="shared" si="107"/>
        <v>9.337370361510933</v>
      </c>
      <c r="I515" s="5">
        <f t="shared" si="108"/>
        <v>4.6053695836302786E-14</v>
      </c>
      <c r="J515" s="16">
        <f t="shared" si="109"/>
        <v>3.414713057130743E-13</v>
      </c>
      <c r="K515" s="1" t="b">
        <f t="shared" si="110"/>
        <v>0</v>
      </c>
      <c r="L515" s="24">
        <f t="shared" si="100"/>
        <v>0</v>
      </c>
      <c r="W515" s="1">
        <f t="shared" si="111"/>
      </c>
      <c r="X515" s="24">
        <f t="shared" si="112"/>
      </c>
    </row>
    <row r="516" spans="1:24" ht="12.75">
      <c r="A516" s="25">
        <f t="shared" si="101"/>
        <v>4.89999999999994</v>
      </c>
      <c r="B516" s="17">
        <f t="shared" si="102"/>
        <v>42.75083804133335</v>
      </c>
      <c r="C516" s="17">
        <f t="shared" si="103"/>
        <v>9.020270845457718</v>
      </c>
      <c r="D516" s="17">
        <f t="shared" si="104"/>
        <v>8.138146511120336E-14</v>
      </c>
      <c r="E516" s="2">
        <f t="shared" si="105"/>
        <v>77.46559114734995</v>
      </c>
      <c r="F516" s="24">
        <f t="shared" si="106"/>
        <v>0.2230000000000014</v>
      </c>
      <c r="G516" s="2">
        <f t="shared" si="99"/>
        <v>18.94614094350622</v>
      </c>
      <c r="H516" s="24">
        <f t="shared" si="107"/>
        <v>9.337370361510933</v>
      </c>
      <c r="I516" s="5">
        <f t="shared" si="108"/>
        <v>4.6053695836302786E-14</v>
      </c>
      <c r="J516" s="16">
        <f t="shared" si="109"/>
        <v>3.414713057130743E-13</v>
      </c>
      <c r="K516" s="1" t="b">
        <f t="shared" si="110"/>
        <v>0</v>
      </c>
      <c r="L516" s="24">
        <f t="shared" si="100"/>
        <v>0</v>
      </c>
      <c r="W516" s="1">
        <f t="shared" si="111"/>
      </c>
      <c r="X516" s="24">
        <f t="shared" si="112"/>
      </c>
    </row>
    <row r="517" spans="1:24" ht="12.75">
      <c r="A517" s="25">
        <f t="shared" si="101"/>
        <v>4.90999999999994</v>
      </c>
      <c r="B517" s="17">
        <f t="shared" si="102"/>
        <v>42.84104074978793</v>
      </c>
      <c r="C517" s="17">
        <f t="shared" si="103"/>
        <v>9.020270845457718</v>
      </c>
      <c r="D517" s="17">
        <f t="shared" si="104"/>
        <v>8.138146511120336E-14</v>
      </c>
      <c r="E517" s="2">
        <f t="shared" si="105"/>
        <v>77.46559114734995</v>
      </c>
      <c r="F517" s="24">
        <f t="shared" si="106"/>
        <v>0.2230000000000014</v>
      </c>
      <c r="G517" s="2">
        <f t="shared" si="99"/>
        <v>18.94614094350622</v>
      </c>
      <c r="H517" s="24">
        <f t="shared" si="107"/>
        <v>9.337370361510933</v>
      </c>
      <c r="I517" s="5">
        <f t="shared" si="108"/>
        <v>4.6053695836302786E-14</v>
      </c>
      <c r="J517" s="16">
        <f t="shared" si="109"/>
        <v>3.414713057130743E-13</v>
      </c>
      <c r="K517" s="1" t="b">
        <f t="shared" si="110"/>
        <v>0</v>
      </c>
      <c r="L517" s="24">
        <f t="shared" si="100"/>
        <v>0</v>
      </c>
      <c r="W517" s="1">
        <f t="shared" si="111"/>
      </c>
      <c r="X517" s="24">
        <f t="shared" si="112"/>
      </c>
    </row>
    <row r="518" spans="1:24" ht="12.75">
      <c r="A518" s="25">
        <f t="shared" si="101"/>
        <v>4.9199999999999395</v>
      </c>
      <c r="B518" s="17">
        <f t="shared" si="102"/>
        <v>42.931243458242506</v>
      </c>
      <c r="C518" s="17">
        <f t="shared" si="103"/>
        <v>9.020270845457718</v>
      </c>
      <c r="D518" s="17">
        <f t="shared" si="104"/>
        <v>8.138146511120336E-14</v>
      </c>
      <c r="E518" s="2">
        <f t="shared" si="105"/>
        <v>77.46559114734995</v>
      </c>
      <c r="F518" s="24">
        <f t="shared" si="106"/>
        <v>0.2230000000000014</v>
      </c>
      <c r="G518" s="2">
        <f t="shared" si="99"/>
        <v>18.94614094350622</v>
      </c>
      <c r="H518" s="24">
        <f t="shared" si="107"/>
        <v>9.337370361510933</v>
      </c>
      <c r="I518" s="5">
        <f t="shared" si="108"/>
        <v>4.6053695836302786E-14</v>
      </c>
      <c r="J518" s="16">
        <f t="shared" si="109"/>
        <v>3.414713057130743E-13</v>
      </c>
      <c r="K518" s="1" t="b">
        <f t="shared" si="110"/>
        <v>0</v>
      </c>
      <c r="L518" s="24">
        <f t="shared" si="100"/>
        <v>0</v>
      </c>
      <c r="W518" s="1">
        <f t="shared" si="111"/>
      </c>
      <c r="X518" s="24">
        <f t="shared" si="112"/>
      </c>
    </row>
    <row r="519" spans="1:24" ht="12.75">
      <c r="A519" s="25">
        <f t="shared" si="101"/>
        <v>4.929999999999939</v>
      </c>
      <c r="B519" s="17">
        <f t="shared" si="102"/>
        <v>43.02144616669708</v>
      </c>
      <c r="C519" s="17">
        <f t="shared" si="103"/>
        <v>9.020270845457718</v>
      </c>
      <c r="D519" s="17">
        <f t="shared" si="104"/>
        <v>8.138146511120336E-14</v>
      </c>
      <c r="E519" s="2">
        <f t="shared" si="105"/>
        <v>77.46559114734995</v>
      </c>
      <c r="F519" s="24">
        <f t="shared" si="106"/>
        <v>0.2230000000000014</v>
      </c>
      <c r="G519" s="2">
        <f t="shared" si="99"/>
        <v>18.94614094350622</v>
      </c>
      <c r="H519" s="24">
        <f t="shared" si="107"/>
        <v>9.337370361510933</v>
      </c>
      <c r="I519" s="5">
        <f t="shared" si="108"/>
        <v>4.6053695836302786E-14</v>
      </c>
      <c r="J519" s="16">
        <f t="shared" si="109"/>
        <v>3.414713057130743E-13</v>
      </c>
      <c r="K519" s="1" t="b">
        <f t="shared" si="110"/>
        <v>0</v>
      </c>
      <c r="L519" s="24">
        <f t="shared" si="100"/>
        <v>0</v>
      </c>
      <c r="W519" s="1">
        <f t="shared" si="111"/>
      </c>
      <c r="X519" s="24">
        <f t="shared" si="112"/>
      </c>
    </row>
    <row r="520" spans="1:24" ht="12.75">
      <c r="A520" s="25">
        <f t="shared" si="101"/>
        <v>4.939999999999939</v>
      </c>
      <c r="B520" s="17">
        <f t="shared" si="102"/>
        <v>43.11164887515166</v>
      </c>
      <c r="C520" s="17">
        <f t="shared" si="103"/>
        <v>9.020270845457718</v>
      </c>
      <c r="D520" s="17">
        <f t="shared" si="104"/>
        <v>8.138146511120336E-14</v>
      </c>
      <c r="E520" s="2">
        <f t="shared" si="105"/>
        <v>77.46559114734995</v>
      </c>
      <c r="F520" s="24">
        <f t="shared" si="106"/>
        <v>0.2230000000000014</v>
      </c>
      <c r="G520" s="2">
        <f t="shared" si="99"/>
        <v>18.94614094350622</v>
      </c>
      <c r="H520" s="24">
        <f t="shared" si="107"/>
        <v>9.337370361510933</v>
      </c>
      <c r="I520" s="5">
        <f t="shared" si="108"/>
        <v>4.6053695836302786E-14</v>
      </c>
      <c r="J520" s="16">
        <f t="shared" si="109"/>
        <v>3.414713057130743E-13</v>
      </c>
      <c r="K520" s="1" t="b">
        <f t="shared" si="110"/>
        <v>0</v>
      </c>
      <c r="L520" s="24">
        <f t="shared" si="100"/>
        <v>0</v>
      </c>
      <c r="W520" s="1">
        <f t="shared" si="111"/>
      </c>
      <c r="X520" s="24">
        <f t="shared" si="112"/>
      </c>
    </row>
    <row r="521" spans="1:24" ht="12.75">
      <c r="A521" s="25">
        <f t="shared" si="101"/>
        <v>4.949999999999939</v>
      </c>
      <c r="B521" s="17">
        <f t="shared" si="102"/>
        <v>43.201851583606235</v>
      </c>
      <c r="C521" s="17">
        <f t="shared" si="103"/>
        <v>9.020270845457718</v>
      </c>
      <c r="D521" s="17">
        <f t="shared" si="104"/>
        <v>8.138146511120336E-14</v>
      </c>
      <c r="E521" s="2">
        <f t="shared" si="105"/>
        <v>77.46559114734995</v>
      </c>
      <c r="F521" s="24">
        <f t="shared" si="106"/>
        <v>0.2230000000000014</v>
      </c>
      <c r="G521" s="2">
        <f t="shared" si="99"/>
        <v>18.94614094350622</v>
      </c>
      <c r="H521" s="24">
        <f t="shared" si="107"/>
        <v>9.337370361510933</v>
      </c>
      <c r="I521" s="5">
        <f t="shared" si="108"/>
        <v>4.6053695836302786E-14</v>
      </c>
      <c r="J521" s="16">
        <f t="shared" si="109"/>
        <v>3.414713057130743E-13</v>
      </c>
      <c r="K521" s="1" t="b">
        <f t="shared" si="110"/>
        <v>0</v>
      </c>
      <c r="L521" s="24">
        <f t="shared" si="100"/>
        <v>0</v>
      </c>
      <c r="W521" s="1">
        <f t="shared" si="111"/>
      </c>
      <c r="X521" s="24">
        <f t="shared" si="112"/>
      </c>
    </row>
    <row r="522" spans="1:24" ht="12.75">
      <c r="A522" s="25">
        <f t="shared" si="101"/>
        <v>4.959999999999939</v>
      </c>
      <c r="B522" s="17">
        <f t="shared" si="102"/>
        <v>43.29205429206081</v>
      </c>
      <c r="C522" s="17">
        <f t="shared" si="103"/>
        <v>9.020270845457718</v>
      </c>
      <c r="D522" s="17">
        <f t="shared" si="104"/>
        <v>8.138146511120336E-14</v>
      </c>
      <c r="E522" s="2">
        <f t="shared" si="105"/>
        <v>77.46559114734995</v>
      </c>
      <c r="F522" s="24">
        <f t="shared" si="106"/>
        <v>0.2230000000000014</v>
      </c>
      <c r="G522" s="2">
        <f t="shared" si="99"/>
        <v>18.94614094350622</v>
      </c>
      <c r="H522" s="24">
        <f t="shared" si="107"/>
        <v>9.337370361510933</v>
      </c>
      <c r="I522" s="5">
        <f t="shared" si="108"/>
        <v>4.6053695836302786E-14</v>
      </c>
      <c r="J522" s="16">
        <f t="shared" si="109"/>
        <v>3.414713057130743E-13</v>
      </c>
      <c r="K522" s="1" t="b">
        <f t="shared" si="110"/>
        <v>0</v>
      </c>
      <c r="L522" s="24">
        <f t="shared" si="100"/>
        <v>0</v>
      </c>
      <c r="W522" s="1">
        <f t="shared" si="111"/>
      </c>
      <c r="X522" s="24">
        <f t="shared" si="112"/>
      </c>
    </row>
    <row r="523" spans="1:24" ht="12.75">
      <c r="A523" s="25">
        <f t="shared" si="101"/>
        <v>4.9699999999999385</v>
      </c>
      <c r="B523" s="17">
        <f t="shared" si="102"/>
        <v>43.38225700051539</v>
      </c>
      <c r="C523" s="17">
        <f t="shared" si="103"/>
        <v>9.020270845457718</v>
      </c>
      <c r="D523" s="17">
        <f t="shared" si="104"/>
        <v>8.138146511120336E-14</v>
      </c>
      <c r="E523" s="2">
        <f t="shared" si="105"/>
        <v>77.46559114734995</v>
      </c>
      <c r="F523" s="24">
        <f t="shared" si="106"/>
        <v>0.2230000000000014</v>
      </c>
      <c r="G523" s="2">
        <f t="shared" si="99"/>
        <v>18.94614094350622</v>
      </c>
      <c r="H523" s="24">
        <f t="shared" si="107"/>
        <v>9.337370361510933</v>
      </c>
      <c r="I523" s="5">
        <f t="shared" si="108"/>
        <v>4.6053695836302786E-14</v>
      </c>
      <c r="J523" s="16">
        <f t="shared" si="109"/>
        <v>3.414713057130743E-13</v>
      </c>
      <c r="K523" s="1" t="b">
        <f t="shared" si="110"/>
        <v>0</v>
      </c>
      <c r="L523" s="24">
        <f t="shared" si="100"/>
        <v>0</v>
      </c>
      <c r="W523" s="1">
        <f t="shared" si="111"/>
      </c>
      <c r="X523" s="24">
        <f t="shared" si="112"/>
      </c>
    </row>
    <row r="524" spans="1:24" ht="12.75">
      <c r="A524" s="25">
        <f t="shared" si="101"/>
        <v>4.979999999999938</v>
      </c>
      <c r="B524" s="17">
        <f t="shared" si="102"/>
        <v>43.472459708969964</v>
      </c>
      <c r="C524" s="17">
        <f t="shared" si="103"/>
        <v>9.020270845457718</v>
      </c>
      <c r="D524" s="17">
        <f t="shared" si="104"/>
        <v>8.138146511120336E-14</v>
      </c>
      <c r="E524" s="2">
        <f t="shared" si="105"/>
        <v>77.46559114734995</v>
      </c>
      <c r="F524" s="24">
        <f t="shared" si="106"/>
        <v>0.2230000000000014</v>
      </c>
      <c r="G524" s="2">
        <f t="shared" si="99"/>
        <v>18.94614094350622</v>
      </c>
      <c r="H524" s="24">
        <f t="shared" si="107"/>
        <v>9.337370361510933</v>
      </c>
      <c r="I524" s="5">
        <f t="shared" si="108"/>
        <v>4.6053695836302786E-14</v>
      </c>
      <c r="J524" s="16">
        <f t="shared" si="109"/>
        <v>3.414713057130743E-13</v>
      </c>
      <c r="K524" s="1" t="b">
        <f t="shared" si="110"/>
        <v>0</v>
      </c>
      <c r="L524" s="24">
        <f t="shared" si="100"/>
        <v>0</v>
      </c>
      <c r="W524" s="1">
        <f t="shared" si="111"/>
      </c>
      <c r="X524" s="24">
        <f t="shared" si="112"/>
      </c>
    </row>
    <row r="525" spans="1:24" ht="12.75">
      <c r="A525" s="25">
        <f t="shared" si="101"/>
        <v>4.989999999999938</v>
      </c>
      <c r="B525" s="17">
        <f t="shared" si="102"/>
        <v>43.56266241742454</v>
      </c>
      <c r="C525" s="17">
        <f t="shared" si="103"/>
        <v>9.020270845457718</v>
      </c>
      <c r="D525" s="17">
        <f t="shared" si="104"/>
        <v>8.138146511120336E-14</v>
      </c>
      <c r="E525" s="2">
        <f t="shared" si="105"/>
        <v>77.46559114734995</v>
      </c>
      <c r="F525" s="24">
        <f t="shared" si="106"/>
        <v>0.2230000000000014</v>
      </c>
      <c r="G525" s="2">
        <f t="shared" si="99"/>
        <v>18.94614094350622</v>
      </c>
      <c r="H525" s="24">
        <f t="shared" si="107"/>
        <v>9.337370361510933</v>
      </c>
      <c r="I525" s="5">
        <f t="shared" si="108"/>
        <v>4.6053695836302786E-14</v>
      </c>
      <c r="J525" s="16">
        <f t="shared" si="109"/>
        <v>3.414713057130743E-13</v>
      </c>
      <c r="K525" s="1" t="b">
        <f t="shared" si="110"/>
        <v>0</v>
      </c>
      <c r="L525" s="24">
        <f t="shared" si="100"/>
        <v>0</v>
      </c>
      <c r="W525" s="1">
        <f t="shared" si="111"/>
      </c>
      <c r="X525" s="24">
        <f t="shared" si="112"/>
      </c>
    </row>
    <row r="526" spans="1:24" ht="12.75">
      <c r="A526" s="25">
        <f t="shared" si="101"/>
        <v>4.999999999999938</v>
      </c>
      <c r="B526" s="17">
        <f t="shared" si="102"/>
        <v>43.65286512587912</v>
      </c>
      <c r="C526" s="17">
        <f t="shared" si="103"/>
        <v>9.020270845457718</v>
      </c>
      <c r="D526" s="17">
        <f t="shared" si="104"/>
        <v>8.138146511120336E-14</v>
      </c>
      <c r="E526" s="2">
        <f t="shared" si="105"/>
        <v>77.46559114734995</v>
      </c>
      <c r="F526" s="24">
        <f t="shared" si="106"/>
        <v>0.2230000000000014</v>
      </c>
      <c r="G526" s="2">
        <f t="shared" si="99"/>
        <v>18.94614094350622</v>
      </c>
      <c r="H526" s="24">
        <f t="shared" si="107"/>
        <v>9.337370361510933</v>
      </c>
      <c r="I526" s="5">
        <f t="shared" si="108"/>
        <v>4.6053695836302786E-14</v>
      </c>
      <c r="J526" s="16">
        <f t="shared" si="109"/>
        <v>3.414713057130743E-13</v>
      </c>
      <c r="K526" s="1" t="b">
        <f t="shared" si="110"/>
        <v>0</v>
      </c>
      <c r="L526" s="24">
        <f t="shared" si="100"/>
        <v>0</v>
      </c>
      <c r="W526" s="1">
        <f t="shared" si="111"/>
      </c>
      <c r="X526" s="24">
        <f t="shared" si="112"/>
      </c>
    </row>
  </sheetData>
  <mergeCells count="3">
    <mergeCell ref="A1:G3"/>
    <mergeCell ref="A4:H5"/>
    <mergeCell ref="A6:H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61"/>
  <sheetViews>
    <sheetView workbookViewId="0" topLeftCell="A1">
      <selection activeCell="A21" sqref="A2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2</v>
      </c>
      <c r="D10" s="6" t="s">
        <v>4</v>
      </c>
      <c r="E10" s="6" t="s">
        <v>6</v>
      </c>
    </row>
    <row r="11" spans="1:5" ht="15.75">
      <c r="A11" s="6" t="s">
        <v>9</v>
      </c>
      <c r="B11" s="6" t="s">
        <v>10</v>
      </c>
      <c r="C11" s="6" t="s">
        <v>3</v>
      </c>
      <c r="D11" s="6" t="s">
        <v>5</v>
      </c>
      <c r="E11" s="7" t="s">
        <v>7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 aca="true" t="shared" si="0" ref="B13:B19">$B$12-$B$12*A13/$A$61</f>
        <v>86.02591729761211</v>
      </c>
      <c r="C13" s="2">
        <f aca="true" t="shared" si="1" ref="C13:C19">($C$61-$C$12)*A13/$A$61+$C$12</f>
        <v>6.342632498543972</v>
      </c>
      <c r="D13" s="3">
        <f aca="true" t="shared" si="2" ref="D13:D61">2*PI()*A13*B13*1.3558</f>
        <v>36.64163248915197</v>
      </c>
      <c r="E13" s="3">
        <f aca="true" t="shared" si="3" ref="E13:E61">D13/(C13*12)*100</f>
        <v>48.141987964728486</v>
      </c>
    </row>
    <row r="14" spans="1:5" ht="12.75">
      <c r="A14" s="5">
        <f aca="true" t="shared" si="4" ref="A14:A60">A13+0.05</f>
        <v>0.1</v>
      </c>
      <c r="B14" s="2">
        <f t="shared" si="0"/>
        <v>83.55183459522422</v>
      </c>
      <c r="C14" s="2">
        <f t="shared" si="1"/>
        <v>9.985264997087945</v>
      </c>
      <c r="D14" s="3">
        <f t="shared" si="2"/>
        <v>71.17565759726223</v>
      </c>
      <c r="E14" s="3">
        <f t="shared" si="3"/>
        <v>59.40057476192799</v>
      </c>
    </row>
    <row r="15" spans="1:5" ht="12.75">
      <c r="A15" s="5">
        <f t="shared" si="4"/>
        <v>0.15000000000000002</v>
      </c>
      <c r="B15" s="2">
        <f t="shared" si="0"/>
        <v>81.07775189283635</v>
      </c>
      <c r="C15" s="2">
        <f t="shared" si="1"/>
        <v>13.62789749563192</v>
      </c>
      <c r="D15" s="3">
        <f t="shared" si="2"/>
        <v>103.60207532433083</v>
      </c>
      <c r="E15" s="3">
        <f t="shared" si="3"/>
        <v>63.35171129511961</v>
      </c>
    </row>
    <row r="16" spans="1:5" ht="12.75">
      <c r="A16" s="5">
        <f t="shared" si="4"/>
        <v>0.2</v>
      </c>
      <c r="B16" s="2">
        <f t="shared" si="0"/>
        <v>78.60366919044846</v>
      </c>
      <c r="C16" s="2">
        <f t="shared" si="1"/>
        <v>17.27052999417589</v>
      </c>
      <c r="D16" s="3">
        <f t="shared" si="2"/>
        <v>133.9208856703577</v>
      </c>
      <c r="E16" s="5">
        <f t="shared" si="3"/>
        <v>64.61917387379907</v>
      </c>
    </row>
    <row r="17" spans="1:5" ht="12.75">
      <c r="A17" s="5">
        <f>A16+0.01</f>
        <v>0.21000000000000002</v>
      </c>
      <c r="B17" s="2">
        <f t="shared" si="0"/>
        <v>78.10885264997088</v>
      </c>
      <c r="C17" s="2">
        <f t="shared" si="1"/>
        <v>17.999056493884687</v>
      </c>
      <c r="D17" s="3">
        <f>2*PI()*A17*B17*1.3558</f>
        <v>139.7317348538381</v>
      </c>
      <c r="E17" s="5">
        <f>D17/(C17*12)*100</f>
        <v>64.69400905417505</v>
      </c>
    </row>
    <row r="18" spans="1:5" ht="12.75">
      <c r="A18" s="5">
        <f>A17+0.01</f>
        <v>0.22000000000000003</v>
      </c>
      <c r="B18" s="2">
        <f t="shared" si="0"/>
        <v>77.6140361094933</v>
      </c>
      <c r="C18" s="2">
        <f t="shared" si="1"/>
        <v>18.727582993593483</v>
      </c>
      <c r="D18" s="3">
        <f>2*PI()*A18*B18*1.3558</f>
        <v>145.4582797420768</v>
      </c>
      <c r="E18" s="24">
        <f>D18/(C18*12)*100</f>
        <v>64.72550844380925</v>
      </c>
    </row>
    <row r="19" spans="1:5" ht="12.75">
      <c r="A19" s="24">
        <f>A18+0.001</f>
        <v>0.22100000000000003</v>
      </c>
      <c r="B19" s="2">
        <f t="shared" si="0"/>
        <v>77.56455445544555</v>
      </c>
      <c r="C19" s="2">
        <f t="shared" si="1"/>
        <v>18.80043564356436</v>
      </c>
      <c r="D19" s="3">
        <f>2*PI()*A19*B19*1.3558</f>
        <v>146.02629749466237</v>
      </c>
      <c r="E19" s="24">
        <f>D19/(C19*12)*100</f>
        <v>64.72646887159107</v>
      </c>
    </row>
    <row r="20" spans="1:5" ht="12.75">
      <c r="A20" s="24">
        <f aca="true" t="shared" si="5" ref="A20:A27">A19+0.001</f>
        <v>0.22200000000000003</v>
      </c>
      <c r="B20" s="2">
        <f aca="true" t="shared" si="6" ref="B20:B27">$B$12-$B$12*A20/$A$61</f>
        <v>77.51507280139778</v>
      </c>
      <c r="C20" s="2">
        <f aca="true" t="shared" si="7" ref="C20:C27">($C$61-$C$12)*A20/$A$61+$C$12</f>
        <v>18.873288293535243</v>
      </c>
      <c r="D20" s="3">
        <f aca="true" t="shared" si="8" ref="D20:D27">2*PI()*A20*B20*1.3558</f>
        <v>146.59347220429555</v>
      </c>
      <c r="E20" s="37">
        <f aca="true" t="shared" si="9" ref="E20:E27">D20/(C20*12)*100</f>
        <v>64.7270496465406</v>
      </c>
    </row>
    <row r="21" spans="1:5" ht="12.75">
      <c r="A21" s="24">
        <f t="shared" si="5"/>
        <v>0.22300000000000003</v>
      </c>
      <c r="B21" s="2">
        <f t="shared" si="6"/>
        <v>77.46559114735003</v>
      </c>
      <c r="C21" s="2">
        <f t="shared" si="7"/>
        <v>18.94614094350612</v>
      </c>
      <c r="D21" s="3">
        <f t="shared" si="8"/>
        <v>147.15980387097625</v>
      </c>
      <c r="E21" s="37">
        <f t="shared" si="9"/>
        <v>64.72725514823814</v>
      </c>
    </row>
    <row r="22" spans="1:5" ht="12.75">
      <c r="A22" s="24">
        <f t="shared" si="5"/>
        <v>0.22400000000000003</v>
      </c>
      <c r="B22" s="2">
        <f t="shared" si="6"/>
        <v>77.41610949330227</v>
      </c>
      <c r="C22" s="2">
        <f t="shared" si="7"/>
        <v>19.018993593477</v>
      </c>
      <c r="D22" s="3">
        <f t="shared" si="8"/>
        <v>147.7252924947046</v>
      </c>
      <c r="E22" s="37">
        <f t="shared" si="9"/>
        <v>64.72708968915964</v>
      </c>
    </row>
    <row r="23" spans="1:5" ht="12.75">
      <c r="A23" s="24">
        <f t="shared" si="5"/>
        <v>0.22500000000000003</v>
      </c>
      <c r="B23" s="2">
        <f t="shared" si="6"/>
        <v>77.3666278392545</v>
      </c>
      <c r="C23" s="2">
        <f t="shared" si="7"/>
        <v>19.09184624344788</v>
      </c>
      <c r="D23" s="3">
        <f t="shared" si="8"/>
        <v>148.2899380754805</v>
      </c>
      <c r="E23" s="37">
        <f t="shared" si="9"/>
        <v>64.72655751595704</v>
      </c>
    </row>
    <row r="24" spans="1:5" ht="12.75">
      <c r="A24" s="24">
        <f t="shared" si="5"/>
        <v>0.22600000000000003</v>
      </c>
      <c r="B24" s="2">
        <f t="shared" si="6"/>
        <v>77.31714618520675</v>
      </c>
      <c r="C24" s="2">
        <f t="shared" si="7"/>
        <v>19.16469889341876</v>
      </c>
      <c r="D24" s="3">
        <f t="shared" si="8"/>
        <v>148.853740613304</v>
      </c>
      <c r="E24" s="24">
        <f t="shared" si="9"/>
        <v>64.72566281070951</v>
      </c>
    </row>
    <row r="25" spans="1:5" ht="12.75">
      <c r="A25" s="24">
        <f t="shared" si="5"/>
        <v>0.22700000000000004</v>
      </c>
      <c r="B25" s="2">
        <f t="shared" si="6"/>
        <v>77.267664531159</v>
      </c>
      <c r="C25" s="2">
        <f t="shared" si="7"/>
        <v>19.23755154338964</v>
      </c>
      <c r="D25" s="3">
        <f t="shared" si="8"/>
        <v>149.41670010817512</v>
      </c>
      <c r="E25" s="24">
        <f t="shared" si="9"/>
        <v>64.72440969214598</v>
      </c>
    </row>
    <row r="26" spans="1:5" ht="12.75">
      <c r="A26" s="24">
        <f t="shared" si="5"/>
        <v>0.22800000000000004</v>
      </c>
      <c r="B26" s="2">
        <f t="shared" si="6"/>
        <v>77.21818287711123</v>
      </c>
      <c r="C26" s="2">
        <f t="shared" si="7"/>
        <v>19.31040419336052</v>
      </c>
      <c r="D26" s="3">
        <f t="shared" si="8"/>
        <v>149.97881656009375</v>
      </c>
      <c r="E26" s="24">
        <f t="shared" si="9"/>
        <v>64.72280221684021</v>
      </c>
    </row>
    <row r="27" spans="1:5" ht="12.75">
      <c r="A27" s="24">
        <f t="shared" si="5"/>
        <v>0.22900000000000004</v>
      </c>
      <c r="B27" s="2">
        <f t="shared" si="6"/>
        <v>77.16870122306348</v>
      </c>
      <c r="C27" s="2">
        <f t="shared" si="7"/>
        <v>19.383256843331395</v>
      </c>
      <c r="D27" s="3">
        <f t="shared" si="8"/>
        <v>150.54008996906</v>
      </c>
      <c r="E27" s="24">
        <f t="shared" si="9"/>
        <v>64.72084438037896</v>
      </c>
    </row>
    <row r="28" spans="1:5" ht="12.75">
      <c r="A28" s="5">
        <f>A18+0.01</f>
        <v>0.23000000000000004</v>
      </c>
      <c r="B28" s="2">
        <f aca="true" t="shared" si="10" ref="B28:B60">$B$12-$B$12*A28/$A$61</f>
        <v>77.11921956901573</v>
      </c>
      <c r="C28" s="2">
        <f aca="true" t="shared" si="11" ref="C28:C60">($C$61-$C$12)*A28/$A$61+$C$12</f>
        <v>19.45610949330228</v>
      </c>
      <c r="D28" s="3">
        <f>2*PI()*A28*B28*1.3558</f>
        <v>151.10052033507384</v>
      </c>
      <c r="E28" s="5">
        <f>D28/(C28*12)*100</f>
        <v>64.71854011850358</v>
      </c>
    </row>
    <row r="29" spans="1:5" ht="12.75">
      <c r="A29" s="5">
        <f>A28+0.01</f>
        <v>0.24000000000000005</v>
      </c>
      <c r="B29" s="2">
        <f t="shared" si="10"/>
        <v>76.62440302853814</v>
      </c>
      <c r="C29" s="2">
        <f t="shared" si="11"/>
        <v>20.18463599301107</v>
      </c>
      <c r="D29" s="3">
        <f>2*PI()*A29*B29*1.3558</f>
        <v>156.6584566328292</v>
      </c>
      <c r="E29" s="5">
        <f>D29/(C29*12)*100</f>
        <v>64.67726933787337</v>
      </c>
    </row>
    <row r="30" spans="1:5" ht="12.75">
      <c r="A30" s="5">
        <f>A16+0.05</f>
        <v>0.25</v>
      </c>
      <c r="B30" s="2">
        <f t="shared" si="10"/>
        <v>76.12958648806057</v>
      </c>
      <c r="C30" s="2">
        <f t="shared" si="11"/>
        <v>20.913162492719863</v>
      </c>
      <c r="D30" s="3">
        <f t="shared" si="2"/>
        <v>162.13208863534288</v>
      </c>
      <c r="E30" s="5">
        <f t="shared" si="3"/>
        <v>64.6052809611264</v>
      </c>
    </row>
    <row r="31" spans="1:5" ht="12.75">
      <c r="A31" s="5">
        <f t="shared" si="4"/>
        <v>0.3</v>
      </c>
      <c r="B31" s="2">
        <f t="shared" si="10"/>
        <v>73.65550378567268</v>
      </c>
      <c r="C31" s="2">
        <f t="shared" si="11"/>
        <v>24.555794991263834</v>
      </c>
      <c r="D31" s="3">
        <f t="shared" si="2"/>
        <v>188.23568421928636</v>
      </c>
      <c r="E31" s="3">
        <f t="shared" si="3"/>
        <v>63.880265427588675</v>
      </c>
    </row>
    <row r="32" spans="1:5" ht="12.75">
      <c r="A32" s="5">
        <f t="shared" si="4"/>
        <v>0.35</v>
      </c>
      <c r="B32" s="2">
        <f t="shared" si="10"/>
        <v>71.1814210832848</v>
      </c>
      <c r="C32" s="2">
        <f t="shared" si="11"/>
        <v>28.19842748980781</v>
      </c>
      <c r="D32" s="3">
        <f t="shared" si="2"/>
        <v>212.23167242218818</v>
      </c>
      <c r="E32" s="3">
        <f t="shared" si="3"/>
        <v>62.719712679870284</v>
      </c>
    </row>
    <row r="33" spans="1:5" ht="12.75">
      <c r="A33" s="5">
        <f t="shared" si="4"/>
        <v>0.39999999999999997</v>
      </c>
      <c r="B33" s="2">
        <f t="shared" si="10"/>
        <v>68.70733838089691</v>
      </c>
      <c r="C33" s="2">
        <f t="shared" si="11"/>
        <v>31.841059988351777</v>
      </c>
      <c r="D33" s="3">
        <f t="shared" si="2"/>
        <v>234.12005324404828</v>
      </c>
      <c r="E33" s="3">
        <f t="shared" si="3"/>
        <v>61.27309971508878</v>
      </c>
    </row>
    <row r="34" spans="1:5" ht="12.75">
      <c r="A34" s="5">
        <f t="shared" si="4"/>
        <v>0.44999999999999996</v>
      </c>
      <c r="B34" s="2">
        <f t="shared" si="10"/>
        <v>66.23325567850902</v>
      </c>
      <c r="C34" s="2">
        <f t="shared" si="11"/>
        <v>35.483692486895755</v>
      </c>
      <c r="D34" s="3">
        <f t="shared" si="2"/>
        <v>253.90082668486664</v>
      </c>
      <c r="E34" s="3">
        <f t="shared" si="3"/>
        <v>59.62852437511332</v>
      </c>
    </row>
    <row r="35" spans="1:5" ht="12.75">
      <c r="A35" s="5">
        <f t="shared" si="4"/>
        <v>0.49999999999999994</v>
      </c>
      <c r="B35" s="2">
        <f t="shared" si="10"/>
        <v>63.75917297612114</v>
      </c>
      <c r="C35" s="2">
        <f t="shared" si="11"/>
        <v>39.12632498543972</v>
      </c>
      <c r="D35" s="3">
        <f t="shared" si="2"/>
        <v>271.57399274464336</v>
      </c>
      <c r="E35" s="3">
        <f t="shared" si="3"/>
        <v>57.8412771209038</v>
      </c>
    </row>
    <row r="36" spans="1:5" ht="12.75">
      <c r="A36" s="5">
        <f t="shared" si="4"/>
        <v>0.5499999999999999</v>
      </c>
      <c r="B36" s="2">
        <f t="shared" si="10"/>
        <v>61.28509027373325</v>
      </c>
      <c r="C36" s="2">
        <f t="shared" si="11"/>
        <v>42.7689574839837</v>
      </c>
      <c r="D36" s="3">
        <f t="shared" si="2"/>
        <v>287.13955142337835</v>
      </c>
      <c r="E36" s="3">
        <f t="shared" si="3"/>
        <v>55.94781205716545</v>
      </c>
    </row>
    <row r="37" spans="1:5" ht="12.75">
      <c r="A37" s="5">
        <f t="shared" si="4"/>
        <v>0.6</v>
      </c>
      <c r="B37" s="2">
        <f t="shared" si="10"/>
        <v>58.81100757134537</v>
      </c>
      <c r="C37" s="2">
        <f t="shared" si="11"/>
        <v>46.41158998252767</v>
      </c>
      <c r="D37" s="3">
        <f t="shared" si="2"/>
        <v>300.59750272107175</v>
      </c>
      <c r="E37" s="3">
        <f t="shared" si="3"/>
        <v>53.973138827721726</v>
      </c>
    </row>
    <row r="38" spans="1:5" ht="12.75">
      <c r="A38" s="5">
        <f t="shared" si="4"/>
        <v>0.65</v>
      </c>
      <c r="B38" s="2">
        <f t="shared" si="10"/>
        <v>56.33692486895748</v>
      </c>
      <c r="C38" s="2">
        <f t="shared" si="11"/>
        <v>50.05422248107165</v>
      </c>
      <c r="D38" s="3">
        <f t="shared" si="2"/>
        <v>311.94784663772333</v>
      </c>
      <c r="E38" s="3">
        <f t="shared" si="3"/>
        <v>51.93498689607531</v>
      </c>
    </row>
    <row r="39" spans="1:5" ht="12.75">
      <c r="A39" s="5">
        <f t="shared" si="4"/>
        <v>0.7000000000000001</v>
      </c>
      <c r="B39" s="2">
        <f t="shared" si="10"/>
        <v>53.86284216656959</v>
      </c>
      <c r="C39" s="2">
        <f t="shared" si="11"/>
        <v>53.69685497961563</v>
      </c>
      <c r="D39" s="3">
        <f t="shared" si="2"/>
        <v>321.19058317333327</v>
      </c>
      <c r="E39" s="3">
        <f t="shared" si="3"/>
        <v>49.8462748726568</v>
      </c>
    </row>
    <row r="40" spans="1:5" ht="12.75">
      <c r="A40" s="5">
        <f t="shared" si="4"/>
        <v>0.7500000000000001</v>
      </c>
      <c r="B40" s="2">
        <f t="shared" si="10"/>
        <v>51.3887594641817</v>
      </c>
      <c r="C40" s="2">
        <f t="shared" si="11"/>
        <v>57.339487478159604</v>
      </c>
      <c r="D40" s="3">
        <f t="shared" si="2"/>
        <v>328.32571232790156</v>
      </c>
      <c r="E40" s="3">
        <f t="shared" si="3"/>
        <v>47.71663862141536</v>
      </c>
    </row>
    <row r="41" spans="1:5" ht="12.75">
      <c r="A41" s="5">
        <f t="shared" si="4"/>
        <v>0.8000000000000002</v>
      </c>
      <c r="B41" s="2">
        <f t="shared" si="10"/>
        <v>48.914676761793814</v>
      </c>
      <c r="C41" s="2">
        <f t="shared" si="11"/>
        <v>60.98211997670357</v>
      </c>
      <c r="D41" s="3">
        <f t="shared" si="2"/>
        <v>333.3532341014281</v>
      </c>
      <c r="E41" s="3">
        <f t="shared" si="3"/>
        <v>45.55341169793921</v>
      </c>
    </row>
    <row r="42" spans="1:5" ht="12.75">
      <c r="A42" s="5">
        <f t="shared" si="4"/>
        <v>0.8500000000000002</v>
      </c>
      <c r="B42" s="2">
        <f t="shared" si="10"/>
        <v>46.440594059405925</v>
      </c>
      <c r="C42" s="2">
        <f t="shared" si="11"/>
        <v>64.62475247524755</v>
      </c>
      <c r="D42" s="3">
        <f t="shared" si="2"/>
        <v>336.27314849391286</v>
      </c>
      <c r="E42" s="3">
        <f t="shared" si="3"/>
        <v>43.36227420789884</v>
      </c>
    </row>
    <row r="43" spans="1:5" ht="12.75">
      <c r="A43" s="5">
        <f t="shared" si="4"/>
        <v>0.9000000000000002</v>
      </c>
      <c r="B43" s="2">
        <f t="shared" si="10"/>
        <v>43.96651135701804</v>
      </c>
      <c r="C43" s="2">
        <f t="shared" si="11"/>
        <v>68.26738497379152</v>
      </c>
      <c r="D43" s="3">
        <f t="shared" si="2"/>
        <v>337.0854555053561</v>
      </c>
      <c r="E43" s="3">
        <f t="shared" si="3"/>
        <v>41.147693933538726</v>
      </c>
    </row>
    <row r="44" spans="1:5" ht="12.75">
      <c r="A44" s="5">
        <f t="shared" si="4"/>
        <v>0.9500000000000003</v>
      </c>
      <c r="B44" s="2">
        <f t="shared" si="10"/>
        <v>41.492428654630146</v>
      </c>
      <c r="C44" s="2">
        <f t="shared" si="11"/>
        <v>71.91001747233551</v>
      </c>
      <c r="D44" s="3">
        <f t="shared" si="2"/>
        <v>335.79015513575746</v>
      </c>
      <c r="E44" s="3">
        <f t="shared" si="3"/>
        <v>38.913233387469184</v>
      </c>
    </row>
    <row r="45" spans="1:5" ht="12.75">
      <c r="A45" s="5">
        <f t="shared" si="4"/>
        <v>1.0000000000000002</v>
      </c>
      <c r="B45" s="2">
        <f t="shared" si="10"/>
        <v>39.01834595224227</v>
      </c>
      <c r="C45" s="2">
        <f t="shared" si="11"/>
        <v>75.55264997087947</v>
      </c>
      <c r="D45" s="3">
        <f t="shared" si="2"/>
        <v>332.3872473851173</v>
      </c>
      <c r="E45" s="3">
        <f t="shared" si="3"/>
        <v>36.661768042244994</v>
      </c>
    </row>
    <row r="46" spans="1:5" ht="12.75">
      <c r="A46" s="5">
        <f t="shared" si="4"/>
        <v>1.0500000000000003</v>
      </c>
      <c r="B46" s="2">
        <f t="shared" si="10"/>
        <v>36.544263249854374</v>
      </c>
      <c r="C46" s="2">
        <f t="shared" si="11"/>
        <v>79.19528246942346</v>
      </c>
      <c r="D46" s="3">
        <f t="shared" si="2"/>
        <v>326.87673225343525</v>
      </c>
      <c r="E46" s="3">
        <f t="shared" si="3"/>
        <v>34.39564433437467</v>
      </c>
    </row>
    <row r="47" spans="1:5" ht="12.75">
      <c r="A47" s="5">
        <f t="shared" si="4"/>
        <v>1.1000000000000003</v>
      </c>
      <c r="B47" s="2">
        <f t="shared" si="10"/>
        <v>34.07018054746649</v>
      </c>
      <c r="C47" s="2">
        <f t="shared" si="11"/>
        <v>82.83791496796742</v>
      </c>
      <c r="D47" s="3">
        <f t="shared" si="2"/>
        <v>319.2586097407116</v>
      </c>
      <c r="E47" s="3">
        <f t="shared" si="3"/>
        <v>32.11679598085869</v>
      </c>
    </row>
    <row r="48" spans="1:5" ht="12.75">
      <c r="A48" s="5">
        <f t="shared" si="4"/>
        <v>1.1500000000000004</v>
      </c>
      <c r="B48" s="2">
        <f t="shared" si="10"/>
        <v>31.596097845078603</v>
      </c>
      <c r="C48" s="2">
        <f t="shared" si="11"/>
        <v>86.4805474665114</v>
      </c>
      <c r="D48" s="3">
        <f t="shared" si="2"/>
        <v>309.5328798469463</v>
      </c>
      <c r="E48" s="3">
        <f t="shared" si="3"/>
        <v>29.826830899631823</v>
      </c>
    </row>
    <row r="49" spans="1:5" ht="12.75">
      <c r="A49" s="5">
        <f t="shared" si="4"/>
        <v>1.2000000000000004</v>
      </c>
      <c r="B49" s="2">
        <f t="shared" si="10"/>
        <v>29.122015142690714</v>
      </c>
      <c r="C49" s="2">
        <f t="shared" si="11"/>
        <v>90.12317996505539</v>
      </c>
      <c r="D49" s="3">
        <f t="shared" si="2"/>
        <v>297.69954257213925</v>
      </c>
      <c r="E49" s="3">
        <f t="shared" si="3"/>
        <v>27.527097050907628</v>
      </c>
    </row>
    <row r="50" spans="1:5" ht="12.75">
      <c r="A50" s="5">
        <f t="shared" si="4"/>
        <v>1.2500000000000004</v>
      </c>
      <c r="B50" s="2">
        <f t="shared" si="10"/>
        <v>26.647932440302824</v>
      </c>
      <c r="C50" s="2">
        <f t="shared" si="11"/>
        <v>93.76581246359936</v>
      </c>
      <c r="D50" s="3">
        <f t="shared" si="2"/>
        <v>283.75859791629046</v>
      </c>
      <c r="E50" s="3">
        <f t="shared" si="3"/>
        <v>25.21873293161867</v>
      </c>
    </row>
    <row r="51" spans="1:5" ht="12.75">
      <c r="A51" s="5">
        <f t="shared" si="4"/>
        <v>1.3000000000000005</v>
      </c>
      <c r="B51" s="2">
        <f t="shared" si="10"/>
        <v>24.173849737914935</v>
      </c>
      <c r="C51" s="2">
        <f t="shared" si="11"/>
        <v>97.40844496214332</v>
      </c>
      <c r="D51" s="3">
        <f t="shared" si="2"/>
        <v>267.71004587940007</v>
      </c>
      <c r="E51" s="3">
        <f t="shared" si="3"/>
        <v>22.902706740283364</v>
      </c>
    </row>
    <row r="52" spans="1:5" ht="12.75">
      <c r="A52" s="5">
        <f t="shared" si="4"/>
        <v>1.3500000000000005</v>
      </c>
      <c r="B52" s="2">
        <f t="shared" si="10"/>
        <v>21.699767035527046</v>
      </c>
      <c r="C52" s="2">
        <f t="shared" si="11"/>
        <v>101.05107746068731</v>
      </c>
      <c r="D52" s="3">
        <f t="shared" si="2"/>
        <v>249.5538864614679</v>
      </c>
      <c r="E52" s="3">
        <f t="shared" si="3"/>
        <v>20.579847071113928</v>
      </c>
    </row>
    <row r="53" spans="1:5" ht="12.75">
      <c r="A53" s="5">
        <f t="shared" si="4"/>
        <v>1.4000000000000006</v>
      </c>
      <c r="B53" s="2">
        <f t="shared" si="10"/>
        <v>19.225684333139156</v>
      </c>
      <c r="C53" s="2">
        <f t="shared" si="11"/>
        <v>104.69370995923128</v>
      </c>
      <c r="D53" s="3">
        <f t="shared" si="2"/>
        <v>229.290119662494</v>
      </c>
      <c r="E53" s="3">
        <f t="shared" si="3"/>
        <v>18.25086720044131</v>
      </c>
    </row>
    <row r="54" spans="1:5" ht="12.75">
      <c r="A54" s="5">
        <f t="shared" si="4"/>
        <v>1.4500000000000006</v>
      </c>
      <c r="B54" s="2">
        <f t="shared" si="10"/>
        <v>16.75160163075128</v>
      </c>
      <c r="C54" s="2">
        <f t="shared" si="11"/>
        <v>108.33634245777525</v>
      </c>
      <c r="D54" s="3">
        <f t="shared" si="2"/>
        <v>206.9187454824786</v>
      </c>
      <c r="E54" s="3">
        <f t="shared" si="3"/>
        <v>15.916384473591771</v>
      </c>
    </row>
    <row r="55" spans="1:5" ht="12.75">
      <c r="A55" s="5">
        <f t="shared" si="4"/>
        <v>1.5000000000000007</v>
      </c>
      <c r="B55" s="2">
        <f t="shared" si="10"/>
        <v>14.277518928363378</v>
      </c>
      <c r="C55" s="2">
        <f t="shared" si="11"/>
        <v>111.97897495631923</v>
      </c>
      <c r="D55" s="3">
        <f t="shared" si="2"/>
        <v>182.4397639214212</v>
      </c>
      <c r="E55" s="3">
        <f t="shared" si="3"/>
        <v>13.576935907878191</v>
      </c>
    </row>
    <row r="56" spans="1:5" ht="12.75">
      <c r="A56" s="5">
        <f t="shared" si="4"/>
        <v>1.5500000000000007</v>
      </c>
      <c r="B56" s="2">
        <f t="shared" si="10"/>
        <v>11.803436225975489</v>
      </c>
      <c r="C56" s="2">
        <f t="shared" si="11"/>
        <v>115.62160745486321</v>
      </c>
      <c r="D56" s="3">
        <f t="shared" si="2"/>
        <v>155.85317497932226</v>
      </c>
      <c r="E56" s="3">
        <f t="shared" si="3"/>
        <v>11.232990846179336</v>
      </c>
    </row>
    <row r="57" spans="1:5" ht="12.75">
      <c r="A57" s="5">
        <f t="shared" si="4"/>
        <v>1.6000000000000008</v>
      </c>
      <c r="B57" s="2">
        <f t="shared" si="10"/>
        <v>9.3293535235876</v>
      </c>
      <c r="C57" s="2">
        <f t="shared" si="11"/>
        <v>119.26423995340718</v>
      </c>
      <c r="D57" s="3">
        <f t="shared" si="2"/>
        <v>127.1589786561816</v>
      </c>
      <c r="E57" s="3">
        <f t="shared" si="3"/>
        <v>8.884961291684377</v>
      </c>
    </row>
    <row r="58" spans="1:5" ht="12.75">
      <c r="A58" s="5">
        <f t="shared" si="4"/>
        <v>1.6500000000000008</v>
      </c>
      <c r="B58" s="2">
        <f t="shared" si="10"/>
        <v>6.855270821199724</v>
      </c>
      <c r="C58" s="2">
        <f t="shared" si="11"/>
        <v>122.90687245195116</v>
      </c>
      <c r="D58" s="3">
        <f t="shared" si="2"/>
        <v>96.35717495199944</v>
      </c>
      <c r="E58" s="3">
        <f t="shared" si="3"/>
        <v>6.53321040487172</v>
      </c>
    </row>
    <row r="59" spans="1:5" ht="12.75">
      <c r="A59" s="5">
        <f t="shared" si="4"/>
        <v>1.7000000000000008</v>
      </c>
      <c r="B59" s="2">
        <f t="shared" si="10"/>
        <v>4.381188118811835</v>
      </c>
      <c r="C59" s="2">
        <f t="shared" si="11"/>
        <v>126.54950495049513</v>
      </c>
      <c r="D59" s="3">
        <f t="shared" si="2"/>
        <v>63.44776386677539</v>
      </c>
      <c r="E59" s="3">
        <f t="shared" si="3"/>
        <v>4.1780595330127595</v>
      </c>
    </row>
    <row r="60" spans="1:5" ht="12.75">
      <c r="A60" s="5">
        <f t="shared" si="4"/>
        <v>1.7500000000000009</v>
      </c>
      <c r="B60" s="2">
        <f t="shared" si="10"/>
        <v>1.9071054164239314</v>
      </c>
      <c r="C60" s="2">
        <f t="shared" si="11"/>
        <v>130.1921374490391</v>
      </c>
      <c r="D60" s="3">
        <f t="shared" si="2"/>
        <v>28.430745400509423</v>
      </c>
      <c r="E60" s="3">
        <f t="shared" si="3"/>
        <v>1.819794059609144</v>
      </c>
    </row>
    <row r="61" spans="1:5" ht="12.75">
      <c r="A61" s="5">
        <f>343.4/(12*16)</f>
        <v>1.7885416666666665</v>
      </c>
      <c r="B61" s="2">
        <v>0</v>
      </c>
      <c r="C61" s="2">
        <v>133</v>
      </c>
      <c r="D61" s="3">
        <f t="shared" si="2"/>
        <v>0</v>
      </c>
      <c r="E61" s="3">
        <f t="shared" si="3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dcterms:created xsi:type="dcterms:W3CDTF">2008-03-24T17:15:50Z</dcterms:created>
  <dcterms:modified xsi:type="dcterms:W3CDTF">2009-11-07T04:13:20Z</dcterms:modified>
  <cp:category/>
  <cp:version/>
  <cp:contentType/>
  <cp:contentStatus/>
</cp:coreProperties>
</file>